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G:\FM_COMMON\FUND\COMMON\ANNUAL CASH REPORTS\2018 CASH REPORT\MS Access Table Downloads FY 2018\"/>
    </mc:Choice>
  </mc:AlternateContent>
  <bookViews>
    <workbookView xWindow="120" yWindow="150" windowWidth="23895" windowHeight="13680" tabRatio="680"/>
  </bookViews>
  <sheets>
    <sheet name="Table of Contents" sheetId="31" r:id="rId1"/>
    <sheet name="Table 1 Rev" sheetId="1" r:id="rId2"/>
    <sheet name="Table 1 Exp" sheetId="2" r:id="rId3"/>
    <sheet name="Table 2" sheetId="3" r:id="rId4"/>
    <sheet name="Chart 1" sheetId="4" r:id="rId5"/>
    <sheet name="Table 3" sheetId="5" r:id="rId6"/>
    <sheet name="Table 4" sheetId="6" r:id="rId7"/>
    <sheet name="Chart 2" sheetId="7" r:id="rId8"/>
    <sheet name="Table 5" sheetId="8" r:id="rId9"/>
    <sheet name="Table 6" sheetId="9" r:id="rId10"/>
    <sheet name="Table 7" sheetId="10" r:id="rId11"/>
    <sheet name="Chart 3" sheetId="11" r:id="rId12"/>
    <sheet name="Table 8" sheetId="12" r:id="rId13"/>
    <sheet name="Chart 4" sheetId="13" r:id="rId14"/>
    <sheet name="Table 9" sheetId="14" r:id="rId15"/>
    <sheet name="Table 10" sheetId="15" r:id="rId16"/>
    <sheet name="Table 11" sheetId="16" r:id="rId17"/>
    <sheet name="Table 12" sheetId="17" r:id="rId18"/>
    <sheet name="Table 13" sheetId="18" r:id="rId19"/>
    <sheet name="Table 14" sheetId="19" r:id="rId20"/>
    <sheet name="Table 15" sheetId="20" r:id="rId21"/>
    <sheet name="Table 16a" sheetId="21" r:id="rId22"/>
    <sheet name="Table 16b" sheetId="22" r:id="rId23"/>
    <sheet name="Table 17" sheetId="23" r:id="rId24"/>
    <sheet name="Table 18" sheetId="24" r:id="rId25"/>
    <sheet name="Table 19" sheetId="25" r:id="rId26"/>
    <sheet name="Note 2 Cash Reconciliation" sheetId="26" r:id="rId27"/>
    <sheet name="Note 2 Treasury Fund Cash" sheetId="27" r:id="rId28"/>
    <sheet name="Note 4 Major Texas Taxes" sheetId="28" r:id="rId29"/>
    <sheet name="Note 6 ESF Cash History Table" sheetId="29" r:id="rId30"/>
  </sheets>
  <definedNames>
    <definedName name="_xlnm._FilterDatabase" localSheetId="18" hidden="1">'Table 13'!$A$1:$G$635</definedName>
    <definedName name="Title01">'Table 1 Rev'!$A$2</definedName>
    <definedName name="Title02">'Table 1 Exp'!$A$2</definedName>
    <definedName name="Title03">'Table 2'!$A$2</definedName>
    <definedName name="Title10">'Table 9'!$A$2</definedName>
    <definedName name="Title12">'Table 11'!$A$2</definedName>
    <definedName name="Title13">'Table 12'!$A$2</definedName>
    <definedName name="Title14">'Table 13'!$A$2</definedName>
    <definedName name="Title15">'Table 14'!$A$2</definedName>
    <definedName name="Title16">'Table 15'!$A$2</definedName>
    <definedName name="Title17">'Table 16a'!$A$2</definedName>
    <definedName name="Title18">'Table 16b'!$A$2</definedName>
    <definedName name="Title19">'Table 17'!$A$2</definedName>
    <definedName name="Title20">'Table 18'!$A$2</definedName>
    <definedName name="Title21">'Table 19'!$A$2</definedName>
    <definedName name="Title26">'Note 2 Cash Reconciliation'!$A$2</definedName>
    <definedName name="Title27">'Note 2 Treasury Fund Cash'!$A$2</definedName>
    <definedName name="Title28">'Note 6 ESF Cash History Table'!$A$2</definedName>
    <definedName name="Title29">'Note 4 Major Texas Taxes'!$A$2</definedName>
    <definedName name="Title5">'Table 4'!$A$2</definedName>
    <definedName name="Title6">'Table 5'!$A$2</definedName>
    <definedName name="Title7">'Table 6'!$A$2</definedName>
    <definedName name="TitleRegion1.A16.F28.12">'Table 10'!$A$16</definedName>
    <definedName name="TitleRegion1.A2.F14.12">'Table 10'!$A$2</definedName>
    <definedName name="TitleRegion1.A2.G18.9">'Table 7'!$A$2</definedName>
    <definedName name="TitleRegion1.A2.G27.10">'Table 8'!$A$2</definedName>
    <definedName name="TitleRegion1.A2.G29.5">'Table 3'!$A$2</definedName>
    <definedName name="TitleRegion1.A31.E56.10">'Table 8'!$A$31</definedName>
    <definedName name="TitleRegion2.A21.E37.9">'Table 7'!$A$22</definedName>
    <definedName name="TitleRegion2.A33.E60.5">'Table 3'!$A$34</definedName>
    <definedName name="Z_41A203E7_2314_4380_9800_3511EEB390BB_.wvu.PrintTitles" localSheetId="20" hidden="1">'Table 15'!$2:$2</definedName>
    <definedName name="Z_44E0671F_8BBE_475D_B439_2343CAB360FF_.wvu.PrintArea" localSheetId="17" hidden="1">'Table 12'!$A$1:$F$597</definedName>
    <definedName name="Z_4C7A631F_23BF_4A06_B795_EB1B305C19FB_.wvu.PrintArea" localSheetId="18" hidden="1">'Table 13'!$A$1:$G$631</definedName>
    <definedName name="Z_4C7A631F_23BF_4A06_B795_EB1B305C19FB_.wvu.PrintTitles" localSheetId="18" hidden="1">'Table 13'!$2:$2</definedName>
    <definedName name="Z_7845C831_3098_4B84_8C42_B9A64E20F267_.wvu.PrintTitles" localSheetId="20" hidden="1">'Table 15'!$2:$2</definedName>
    <definedName name="Z_7EA5416D_2097_4F7D_8D1C_ED6EFCBA2868_.wvu.FilterData" localSheetId="18" hidden="1">'Table 13'!$A$1:$G$635</definedName>
    <definedName name="Z_84C69128_827D_425F_BC23_4741ED72DDE0_.wvu.PrintTitles" localSheetId="19" hidden="1">'Table 14'!$2:$2</definedName>
    <definedName name="Z_84C69128_827D_425F_BC23_4741ED72DDE0_.wvu.Rows" localSheetId="19" hidden="1">'Table 14'!$4:$11,'Table 14'!$14:$36,'Table 14'!$39:$61,'Table 14'!$64:$94,'Table 14'!$97:$105</definedName>
    <definedName name="Z_85C796D9_9862_45FD_9C76_C539D15E6DB8_.wvu.Cols" localSheetId="4" hidden="1">'Chart 1'!$G:$XFD</definedName>
    <definedName name="Z_85C796D9_9862_45FD_9C76_C539D15E6DB8_.wvu.Cols" localSheetId="7" hidden="1">'Chart 2'!$E:$XFD</definedName>
    <definedName name="Z_85C796D9_9862_45FD_9C76_C539D15E6DB8_.wvu.Cols" localSheetId="11" hidden="1">'Chart 3'!$D:$XFD</definedName>
    <definedName name="Z_85C796D9_9862_45FD_9C76_C539D15E6DB8_.wvu.Cols" localSheetId="13" hidden="1">'Chart 4'!$D:$XFD</definedName>
    <definedName name="Z_85C796D9_9862_45FD_9C76_C539D15E6DB8_.wvu.Cols" localSheetId="26" hidden="1">'Note 2 Cash Reconciliation'!$C:$XFD</definedName>
    <definedName name="Z_85C796D9_9862_45FD_9C76_C539D15E6DB8_.wvu.Cols" localSheetId="27" hidden="1">'Note 2 Treasury Fund Cash'!$C:$XFD</definedName>
    <definedName name="Z_85C796D9_9862_45FD_9C76_C539D15E6DB8_.wvu.Cols" localSheetId="28" hidden="1">'Note 4 Major Texas Taxes'!$C:$XFD</definedName>
    <definedName name="Z_85C796D9_9862_45FD_9C76_C539D15E6DB8_.wvu.Cols" localSheetId="29" hidden="1">'Note 6 ESF Cash History Table'!$H:$XFD</definedName>
    <definedName name="Z_85C796D9_9862_45FD_9C76_C539D15E6DB8_.wvu.Cols" localSheetId="2" hidden="1">'Table 1 Exp'!$H:$XFD</definedName>
    <definedName name="Z_85C796D9_9862_45FD_9C76_C539D15E6DB8_.wvu.Cols" localSheetId="1" hidden="1">'Table 1 Rev'!$H:$XFD</definedName>
    <definedName name="Z_85C796D9_9862_45FD_9C76_C539D15E6DB8_.wvu.Cols" localSheetId="15" hidden="1">'Table 10'!$G:$XFD</definedName>
    <definedName name="Z_85C796D9_9862_45FD_9C76_C539D15E6DB8_.wvu.Cols" localSheetId="16" hidden="1">'Table 11'!$F:$XFD</definedName>
    <definedName name="Z_85C796D9_9862_45FD_9C76_C539D15E6DB8_.wvu.Cols" localSheetId="17" hidden="1">'Table 12'!$G:$XFD</definedName>
    <definedName name="Z_85C796D9_9862_45FD_9C76_C539D15E6DB8_.wvu.Cols" localSheetId="18" hidden="1">'Table 13'!$H:$XFD</definedName>
    <definedName name="Z_85C796D9_9862_45FD_9C76_C539D15E6DB8_.wvu.Cols" localSheetId="19" hidden="1">'Table 14'!$G:$XFD</definedName>
    <definedName name="Z_85C796D9_9862_45FD_9C76_C539D15E6DB8_.wvu.Cols" localSheetId="20" hidden="1">'Table 15'!$G:$XFD</definedName>
    <definedName name="Z_85C796D9_9862_45FD_9C76_C539D15E6DB8_.wvu.Cols" localSheetId="21" hidden="1">'Table 16a'!$G:$XFD</definedName>
    <definedName name="Z_85C796D9_9862_45FD_9C76_C539D15E6DB8_.wvu.Cols" localSheetId="22" hidden="1">'Table 16b'!$G:$XFD</definedName>
    <definedName name="Z_85C796D9_9862_45FD_9C76_C539D15E6DB8_.wvu.Cols" localSheetId="23" hidden="1">'Table 17'!$H:$XFD</definedName>
    <definedName name="Z_85C796D9_9862_45FD_9C76_C539D15E6DB8_.wvu.Cols" localSheetId="24" hidden="1">'Table 18'!$F:$XFD</definedName>
    <definedName name="Z_85C796D9_9862_45FD_9C76_C539D15E6DB8_.wvu.Cols" localSheetId="25" hidden="1">'Table 19'!$G:$XFD</definedName>
    <definedName name="Z_85C796D9_9862_45FD_9C76_C539D15E6DB8_.wvu.Cols" localSheetId="3" hidden="1">'Table 2'!$G:$XFD</definedName>
    <definedName name="Z_85C796D9_9862_45FD_9C76_C539D15E6DB8_.wvu.Cols" localSheetId="5" hidden="1">'Table 3'!$H:$XFD</definedName>
    <definedName name="Z_85C796D9_9862_45FD_9C76_C539D15E6DB8_.wvu.Cols" localSheetId="6" hidden="1">'Table 4'!$G:$XFD</definedName>
    <definedName name="Z_85C796D9_9862_45FD_9C76_C539D15E6DB8_.wvu.Cols" localSheetId="8" hidden="1">'Table 5'!$G:$XFD</definedName>
    <definedName name="Z_85C796D9_9862_45FD_9C76_C539D15E6DB8_.wvu.Cols" localSheetId="9" hidden="1">'Table 6'!$G:$XFD</definedName>
    <definedName name="Z_85C796D9_9862_45FD_9C76_C539D15E6DB8_.wvu.Cols" localSheetId="10" hidden="1">'Table 7'!$H:$XFD</definedName>
    <definedName name="Z_85C796D9_9862_45FD_9C76_C539D15E6DB8_.wvu.Cols" localSheetId="12" hidden="1">'Table 8'!$H:$XFD</definedName>
    <definedName name="Z_85C796D9_9862_45FD_9C76_C539D15E6DB8_.wvu.Cols" localSheetId="14" hidden="1">'Table 9'!$H:$XFD</definedName>
    <definedName name="Z_85C796D9_9862_45FD_9C76_C539D15E6DB8_.wvu.FilterData" localSheetId="18" hidden="1">'Table 13'!$A$1:$G$635</definedName>
    <definedName name="Z_85C796D9_9862_45FD_9C76_C539D15E6DB8_.wvu.PrintArea" localSheetId="7" hidden="1">'Chart 2'!$A$1:$C$55</definedName>
    <definedName name="Z_85C796D9_9862_45FD_9C76_C539D15E6DB8_.wvu.PrintArea" localSheetId="17" hidden="1">'Table 12'!$A$1:$F$597</definedName>
    <definedName name="Z_85C796D9_9862_45FD_9C76_C539D15E6DB8_.wvu.PrintArea" localSheetId="18" hidden="1">'Table 13'!$A$1:$G$631</definedName>
    <definedName name="Z_85C796D9_9862_45FD_9C76_C539D15E6DB8_.wvu.PrintArea" localSheetId="19" hidden="1">'Table 14'!$A$1:$F$561</definedName>
    <definedName name="Z_85C796D9_9862_45FD_9C76_C539D15E6DB8_.wvu.PrintTitles" localSheetId="18" hidden="1">'Table 13'!$2:$2</definedName>
    <definedName name="Z_85C796D9_9862_45FD_9C76_C539D15E6DB8_.wvu.PrintTitles" localSheetId="19" hidden="1">'Table 14'!$2:$2</definedName>
    <definedName name="Z_85C796D9_9862_45FD_9C76_C539D15E6DB8_.wvu.PrintTitles" localSheetId="20" hidden="1">'Table 15'!$2:$2</definedName>
    <definedName name="Z_85C796D9_9862_45FD_9C76_C539D15E6DB8_.wvu.PrintTitles" localSheetId="21" hidden="1">'Table 16a'!$2:$2</definedName>
    <definedName name="Z_85C796D9_9862_45FD_9C76_C539D15E6DB8_.wvu.PrintTitles" localSheetId="22" hidden="1">'Table 16b'!$2:$2</definedName>
    <definedName name="Z_85C796D9_9862_45FD_9C76_C539D15E6DB8_.wvu.PrintTitles" localSheetId="23" hidden="1">'Table 17'!$2:$2</definedName>
    <definedName name="Z_85C796D9_9862_45FD_9C76_C539D15E6DB8_.wvu.PrintTitles" localSheetId="24" hidden="1">'Table 18'!$2:$2</definedName>
    <definedName name="Z_85C796D9_9862_45FD_9C76_C539D15E6DB8_.wvu.PrintTitles" localSheetId="25" hidden="1">'Table 19'!$2:$2</definedName>
    <definedName name="Z_85C796D9_9862_45FD_9C76_C539D15E6DB8_.wvu.Rows" localSheetId="4" hidden="1">'Chart 1'!$33:$1048576,'Chart 1'!$12:$32</definedName>
    <definedName name="Z_85C796D9_9862_45FD_9C76_C539D15E6DB8_.wvu.Rows" localSheetId="7" hidden="1">'Chart 2'!$32:$1048576,'Chart 2'!$31:$31</definedName>
    <definedName name="Z_85C796D9_9862_45FD_9C76_C539D15E6DB8_.wvu.Rows" localSheetId="11" hidden="1">'Chart 3'!$22:$1048576,'Chart 3'!$21:$21</definedName>
    <definedName name="Z_85C796D9_9862_45FD_9C76_C539D15E6DB8_.wvu.Rows" localSheetId="13" hidden="1">'Chart 4'!$36:$1048576,'Chart 4'!$33:$35</definedName>
    <definedName name="Z_85C796D9_9862_45FD_9C76_C539D15E6DB8_.wvu.Rows" localSheetId="26" hidden="1">'Note 2 Cash Reconciliation'!$33:$1048576,'Note 2 Cash Reconciliation'!$10:$32</definedName>
    <definedName name="Z_85C796D9_9862_45FD_9C76_C539D15E6DB8_.wvu.Rows" localSheetId="27" hidden="1">'Note 2 Treasury Fund Cash'!$44:$1048576,'Note 2 Treasury Fund Cash'!$21:$43</definedName>
    <definedName name="Z_85C796D9_9862_45FD_9C76_C539D15E6DB8_.wvu.Rows" localSheetId="28" hidden="1">'Note 4 Major Texas Taxes'!$40:$1048576,'Note 4 Major Texas Taxes'!$16:$39</definedName>
    <definedName name="Z_85C796D9_9862_45FD_9C76_C539D15E6DB8_.wvu.Rows" localSheetId="29" hidden="1">'Note 6 ESF Cash History Table'!$35:$1048576</definedName>
    <definedName name="Z_85C796D9_9862_45FD_9C76_C539D15E6DB8_.wvu.Rows" localSheetId="2" hidden="1">'Table 1 Exp'!$33:$1048576</definedName>
    <definedName name="Z_85C796D9_9862_45FD_9C76_C539D15E6DB8_.wvu.Rows" localSheetId="1" hidden="1">'Table 1 Rev'!$35:$1048576,'Table 1 Rev'!$31:$34</definedName>
    <definedName name="Z_85C796D9_9862_45FD_9C76_C539D15E6DB8_.wvu.Rows" localSheetId="15" hidden="1">'Table 10'!$31:$1048576</definedName>
    <definedName name="Z_85C796D9_9862_45FD_9C76_C539D15E6DB8_.wvu.Rows" localSheetId="16" hidden="1">'Table 11'!$33:$1048576,'Table 11'!$30:$30</definedName>
    <definedName name="Z_85C796D9_9862_45FD_9C76_C539D15E6DB8_.wvu.Rows" localSheetId="17" hidden="1">'Table 12'!$815:$1048576,'Table 12'!$586:$814</definedName>
    <definedName name="Z_85C796D9_9862_45FD_9C76_C539D15E6DB8_.wvu.Rows" localSheetId="18" hidden="1">'Table 13'!$968:$1048576,'Table 13'!$633:$967</definedName>
    <definedName name="Z_85C796D9_9862_45FD_9C76_C539D15E6DB8_.wvu.Rows" localSheetId="19" hidden="1">'Table 14'!$610:$1048576,'Table 14'!$563:$609</definedName>
    <definedName name="Z_85C796D9_9862_45FD_9C76_C539D15E6DB8_.wvu.Rows" localSheetId="20" hidden="1">'Table 15'!$610:$1048576,'Table 15'!$441:$609</definedName>
    <definedName name="Z_85C796D9_9862_45FD_9C76_C539D15E6DB8_.wvu.Rows" localSheetId="21" hidden="1">'Table 16a'!$234:$1048576,'Table 16a'!$211:$233</definedName>
    <definedName name="Z_85C796D9_9862_45FD_9C76_C539D15E6DB8_.wvu.Rows" localSheetId="22" hidden="1">'Table 16b'!$614:$1048576,'Table 16b'!$481:$613</definedName>
    <definedName name="Z_85C796D9_9862_45FD_9C76_C539D15E6DB8_.wvu.Rows" localSheetId="23" hidden="1">'Table 17'!$671:$1048576,'Table 17'!$526:$670</definedName>
    <definedName name="Z_85C796D9_9862_45FD_9C76_C539D15E6DB8_.wvu.Rows" localSheetId="24" hidden="1">'Table 18'!$64:$1048576,'Table 18'!$54:$63</definedName>
    <definedName name="Z_85C796D9_9862_45FD_9C76_C539D15E6DB8_.wvu.Rows" localSheetId="25" hidden="1">'Table 19'!$109:$1048576,'Table 19'!$97:$108</definedName>
    <definedName name="Z_85C796D9_9862_45FD_9C76_C539D15E6DB8_.wvu.Rows" localSheetId="3" hidden="1">'Table 2'!$16:$1048576</definedName>
    <definedName name="Z_85C796D9_9862_45FD_9C76_C539D15E6DB8_.wvu.Rows" localSheetId="5" hidden="1">'Table 3'!$71:$1048576,'Table 3'!$65:$70</definedName>
    <definedName name="Z_85C796D9_9862_45FD_9C76_C539D15E6DB8_.wvu.Rows" localSheetId="6" hidden="1">'Table 4'!$10:$1048576</definedName>
    <definedName name="Z_85C796D9_9862_45FD_9C76_C539D15E6DB8_.wvu.Rows" localSheetId="8" hidden="1">'Table 5'!$41:$1048576,'Table 5'!$36:$40</definedName>
    <definedName name="Z_85C796D9_9862_45FD_9C76_C539D15E6DB8_.wvu.Rows" localSheetId="9" hidden="1">'Table 6'!$27:$1048576,'Table 6'!$16:$26</definedName>
    <definedName name="Z_85C796D9_9862_45FD_9C76_C539D15E6DB8_.wvu.Rows" localSheetId="10" hidden="1">'Table 7'!$46:$1048576,'Table 7'!$41:$45</definedName>
    <definedName name="Z_85C796D9_9862_45FD_9C76_C539D15E6DB8_.wvu.Rows" localSheetId="12" hidden="1">'Table 8'!$59:$1048576</definedName>
    <definedName name="Z_85C796D9_9862_45FD_9C76_C539D15E6DB8_.wvu.Rows" localSheetId="14" hidden="1">'Table 9'!$26:$1048576</definedName>
    <definedName name="Z_A5C49D62_6343_402F_B87C_07E7D716842A_.wvu.PrintTitles" localSheetId="19" hidden="1">'Table 14'!$2:$2</definedName>
    <definedName name="Z_B11BB4D9_6EB3_4CB3_8B4F_67CC0B15F3BE_.wvu.PrintTitles" localSheetId="20" hidden="1">'Table 15'!$2:$2</definedName>
    <definedName name="Z_BD5F57C8_2974_42C7_9FC1_72F67B7AC1B9_.wvu.FilterData" localSheetId="18" hidden="1">'Table 13'!$A$1:$G$635</definedName>
    <definedName name="Z_BD5F57C8_2974_42C7_9FC1_72F67B7AC1B9_.wvu.PrintArea" localSheetId="18" hidden="1">'Table 13'!$A$1:$G$631</definedName>
    <definedName name="Z_BD5F57C8_2974_42C7_9FC1_72F67B7AC1B9_.wvu.PrintTitles" localSheetId="18" hidden="1">'Table 13'!$2:$2</definedName>
    <definedName name="Z_BD5F57C8_2974_42C7_9FC1_72F67B7AC1B9_.wvu.Rows" localSheetId="18" hidden="1">'Table 13'!$5:$12,'Table 13'!$15:$17,'Table 13'!$20:$30</definedName>
    <definedName name="Z_BE2CF08A_2A64_484B_8025_AFF180C9E95D_.wvu.Cols" localSheetId="4" hidden="1">'Chart 1'!$G:$XFD</definedName>
    <definedName name="Z_BE2CF08A_2A64_484B_8025_AFF180C9E95D_.wvu.Cols" localSheetId="7" hidden="1">'Chart 2'!$E:$XFD</definedName>
    <definedName name="Z_BE2CF08A_2A64_484B_8025_AFF180C9E95D_.wvu.Cols" localSheetId="11" hidden="1">'Chart 3'!$C:$C,'Chart 3'!$D:$XFD</definedName>
    <definedName name="Z_BE2CF08A_2A64_484B_8025_AFF180C9E95D_.wvu.Cols" localSheetId="13" hidden="1">'Chart 4'!$D:$XFD</definedName>
    <definedName name="Z_BE2CF08A_2A64_484B_8025_AFF180C9E95D_.wvu.Cols" localSheetId="26" hidden="1">'Note 2 Cash Reconciliation'!$C:$XFD</definedName>
    <definedName name="Z_BE2CF08A_2A64_484B_8025_AFF180C9E95D_.wvu.Cols" localSheetId="27" hidden="1">'Note 2 Treasury Fund Cash'!$C:$XFD</definedName>
    <definedName name="Z_BE2CF08A_2A64_484B_8025_AFF180C9E95D_.wvu.Cols" localSheetId="28" hidden="1">'Note 4 Major Texas Taxes'!$C:$XFD</definedName>
    <definedName name="Z_BE2CF08A_2A64_484B_8025_AFF180C9E95D_.wvu.Cols" localSheetId="29" hidden="1">'Note 6 ESF Cash History Table'!$H:$XFD</definedName>
    <definedName name="Z_BE2CF08A_2A64_484B_8025_AFF180C9E95D_.wvu.Cols" localSheetId="2" hidden="1">'Table 1 Exp'!$H:$XFD</definedName>
    <definedName name="Z_BE2CF08A_2A64_484B_8025_AFF180C9E95D_.wvu.Cols" localSheetId="1" hidden="1">'Table 1 Rev'!$H:$XFD</definedName>
    <definedName name="Z_BE2CF08A_2A64_484B_8025_AFF180C9E95D_.wvu.Cols" localSheetId="15" hidden="1">'Table 10'!$G:$XFD</definedName>
    <definedName name="Z_BE2CF08A_2A64_484B_8025_AFF180C9E95D_.wvu.Cols" localSheetId="16" hidden="1">'Table 11'!$F:$XFD</definedName>
    <definedName name="Z_BE2CF08A_2A64_484B_8025_AFF180C9E95D_.wvu.Cols" localSheetId="17" hidden="1">'Table 12'!$G:$XFD</definedName>
    <definedName name="Z_BE2CF08A_2A64_484B_8025_AFF180C9E95D_.wvu.Cols" localSheetId="18" hidden="1">'Table 13'!$H:$XFD</definedName>
    <definedName name="Z_BE2CF08A_2A64_484B_8025_AFF180C9E95D_.wvu.Cols" localSheetId="19" hidden="1">'Table 14'!$G:$XFD</definedName>
    <definedName name="Z_BE2CF08A_2A64_484B_8025_AFF180C9E95D_.wvu.Cols" localSheetId="20" hidden="1">'Table 15'!$G:$XFD</definedName>
    <definedName name="Z_BE2CF08A_2A64_484B_8025_AFF180C9E95D_.wvu.Cols" localSheetId="21" hidden="1">'Table 16a'!$G:$XFD</definedName>
    <definedName name="Z_BE2CF08A_2A64_484B_8025_AFF180C9E95D_.wvu.Cols" localSheetId="22" hidden="1">'Table 16b'!$G:$XFD</definedName>
    <definedName name="Z_BE2CF08A_2A64_484B_8025_AFF180C9E95D_.wvu.Cols" localSheetId="23" hidden="1">'Table 17'!$H:$XFD</definedName>
    <definedName name="Z_BE2CF08A_2A64_484B_8025_AFF180C9E95D_.wvu.Cols" localSheetId="24" hidden="1">'Table 18'!$F:$XFD</definedName>
    <definedName name="Z_BE2CF08A_2A64_484B_8025_AFF180C9E95D_.wvu.Cols" localSheetId="25" hidden="1">'Table 19'!$G:$XFD</definedName>
    <definedName name="Z_BE2CF08A_2A64_484B_8025_AFF180C9E95D_.wvu.Cols" localSheetId="3" hidden="1">'Table 2'!$G:$XFD</definedName>
    <definedName name="Z_BE2CF08A_2A64_484B_8025_AFF180C9E95D_.wvu.Cols" localSheetId="5" hidden="1">'Table 3'!$H:$XFD</definedName>
    <definedName name="Z_BE2CF08A_2A64_484B_8025_AFF180C9E95D_.wvu.Cols" localSheetId="6" hidden="1">'Table 4'!$G:$XFD</definedName>
    <definedName name="Z_BE2CF08A_2A64_484B_8025_AFF180C9E95D_.wvu.Cols" localSheetId="8" hidden="1">'Table 5'!$G:$XFD</definedName>
    <definedName name="Z_BE2CF08A_2A64_484B_8025_AFF180C9E95D_.wvu.Cols" localSheetId="9" hidden="1">'Table 6'!$G:$XFD</definedName>
    <definedName name="Z_BE2CF08A_2A64_484B_8025_AFF180C9E95D_.wvu.Cols" localSheetId="10" hidden="1">'Table 7'!$H:$XFD</definedName>
    <definedName name="Z_BE2CF08A_2A64_484B_8025_AFF180C9E95D_.wvu.Cols" localSheetId="12" hidden="1">'Table 8'!$H:$XFD</definedName>
    <definedName name="Z_BE2CF08A_2A64_484B_8025_AFF180C9E95D_.wvu.Cols" localSheetId="14" hidden="1">'Table 9'!$H:$XFD</definedName>
    <definedName name="Z_BE2CF08A_2A64_484B_8025_AFF180C9E95D_.wvu.FilterData" localSheetId="18" hidden="1">'Table 13'!$A$1:$G$635</definedName>
    <definedName name="Z_BE2CF08A_2A64_484B_8025_AFF180C9E95D_.wvu.Rows" localSheetId="4" hidden="1">'Chart 1'!$33:$1048576,'Chart 1'!$12:$32</definedName>
    <definedName name="Z_BE2CF08A_2A64_484B_8025_AFF180C9E95D_.wvu.Rows" localSheetId="7" hidden="1">'Chart 2'!$32:$1048576,'Chart 2'!$31:$31</definedName>
    <definedName name="Z_BE2CF08A_2A64_484B_8025_AFF180C9E95D_.wvu.Rows" localSheetId="11" hidden="1">'Chart 3'!$22:$1048576,'Chart 3'!$21:$21</definedName>
    <definedName name="Z_BE2CF08A_2A64_484B_8025_AFF180C9E95D_.wvu.Rows" localSheetId="13" hidden="1">'Chart 4'!$36:$1048576,'Chart 4'!$33:$35</definedName>
    <definedName name="Z_BE2CF08A_2A64_484B_8025_AFF180C9E95D_.wvu.Rows" localSheetId="26" hidden="1">'Note 2 Cash Reconciliation'!$33:$1048576,'Note 2 Cash Reconciliation'!$10:$32</definedName>
    <definedName name="Z_BE2CF08A_2A64_484B_8025_AFF180C9E95D_.wvu.Rows" localSheetId="27" hidden="1">'Note 2 Treasury Fund Cash'!$44:$1048576,'Note 2 Treasury Fund Cash'!$21:$43</definedName>
    <definedName name="Z_BE2CF08A_2A64_484B_8025_AFF180C9E95D_.wvu.Rows" localSheetId="28" hidden="1">'Note 4 Major Texas Taxes'!$40:$1048576,'Note 4 Major Texas Taxes'!$16:$39</definedName>
    <definedName name="Z_BE2CF08A_2A64_484B_8025_AFF180C9E95D_.wvu.Rows" localSheetId="29" hidden="1">'Note 6 ESF Cash History Table'!$35:$1048576</definedName>
    <definedName name="Z_BE2CF08A_2A64_484B_8025_AFF180C9E95D_.wvu.Rows" localSheetId="2" hidden="1">'Table 1 Exp'!$33:$1048576</definedName>
    <definedName name="Z_BE2CF08A_2A64_484B_8025_AFF180C9E95D_.wvu.Rows" localSheetId="1" hidden="1">'Table 1 Rev'!$35:$1048576,'Table 1 Rev'!$31:$34</definedName>
    <definedName name="Z_BE2CF08A_2A64_484B_8025_AFF180C9E95D_.wvu.Rows" localSheetId="15" hidden="1">'Table 10'!$31:$1048576</definedName>
    <definedName name="Z_BE2CF08A_2A64_484B_8025_AFF180C9E95D_.wvu.Rows" localSheetId="16" hidden="1">'Table 11'!$33:$1048576,'Table 11'!$30:$32</definedName>
    <definedName name="Z_BE2CF08A_2A64_484B_8025_AFF180C9E95D_.wvu.Rows" localSheetId="17" hidden="1">'Table 12'!$815:$1048576,'Table 12'!$586:$814</definedName>
    <definedName name="Z_BE2CF08A_2A64_484B_8025_AFF180C9E95D_.wvu.Rows" localSheetId="18" hidden="1">'Table 13'!$968:$1048576,'Table 13'!$633:$967</definedName>
    <definedName name="Z_BE2CF08A_2A64_484B_8025_AFF180C9E95D_.wvu.Rows" localSheetId="19" hidden="1">'Table 14'!$610:$1048576,'Table 14'!$563:$609</definedName>
    <definedName name="Z_BE2CF08A_2A64_484B_8025_AFF180C9E95D_.wvu.Rows" localSheetId="20" hidden="1">'Table 15'!$610:$1048576,'Table 15'!$441:$609</definedName>
    <definedName name="Z_BE2CF08A_2A64_484B_8025_AFF180C9E95D_.wvu.Rows" localSheetId="21" hidden="1">'Table 16a'!$234:$1048576,'Table 16a'!$211:$233</definedName>
    <definedName name="Z_BE2CF08A_2A64_484B_8025_AFF180C9E95D_.wvu.Rows" localSheetId="22" hidden="1">'Table 16b'!$614:$1048576,'Table 16b'!$481:$613</definedName>
    <definedName name="Z_BE2CF08A_2A64_484B_8025_AFF180C9E95D_.wvu.Rows" localSheetId="23" hidden="1">'Table 17'!$671:$1048576,'Table 17'!$526:$670</definedName>
    <definedName name="Z_BE2CF08A_2A64_484B_8025_AFF180C9E95D_.wvu.Rows" localSheetId="24" hidden="1">'Table 18'!$64:$1048576,'Table 18'!$54:$63</definedName>
    <definedName name="Z_BE2CF08A_2A64_484B_8025_AFF180C9E95D_.wvu.Rows" localSheetId="25" hidden="1">'Table 19'!$110:$1048576,'Table 19'!$97:$109</definedName>
    <definedName name="Z_BE2CF08A_2A64_484B_8025_AFF180C9E95D_.wvu.Rows" localSheetId="3" hidden="1">'Table 2'!$16:$1048576</definedName>
    <definedName name="Z_BE2CF08A_2A64_484B_8025_AFF180C9E95D_.wvu.Rows" localSheetId="5" hidden="1">'Table 3'!$71:$1048576,'Table 3'!$65:$70</definedName>
    <definedName name="Z_BE2CF08A_2A64_484B_8025_AFF180C9E95D_.wvu.Rows" localSheetId="6" hidden="1">'Table 4'!$10:$1048576</definedName>
    <definedName name="Z_BE2CF08A_2A64_484B_8025_AFF180C9E95D_.wvu.Rows" localSheetId="8" hidden="1">'Table 5'!$41:$1048576,'Table 5'!$36:$40</definedName>
    <definedName name="Z_BE2CF08A_2A64_484B_8025_AFF180C9E95D_.wvu.Rows" localSheetId="9" hidden="1">'Table 6'!$27:$1048576,'Table 6'!$16:$26</definedName>
    <definedName name="Z_BE2CF08A_2A64_484B_8025_AFF180C9E95D_.wvu.Rows" localSheetId="10" hidden="1">'Table 7'!$46:$1048576,'Table 7'!$41:$45</definedName>
    <definedName name="Z_BE2CF08A_2A64_484B_8025_AFF180C9E95D_.wvu.Rows" localSheetId="12" hidden="1">'Table 8'!$59:$1048576</definedName>
    <definedName name="Z_BE2CF08A_2A64_484B_8025_AFF180C9E95D_.wvu.Rows" localSheetId="14" hidden="1">'Table 9'!$26:$1048576</definedName>
    <definedName name="Z_EAC05482_B622_46DB_B397_632E74AD0824_.wvu.PrintArea" localSheetId="17" hidden="1">'Table 12'!$A$1:$F$597</definedName>
    <definedName name="Z_EF0402DC_A7EC_47DB_9003_2F84FC4C6817_.wvu.PrintTitles" localSheetId="20" hidden="1">'Table 15'!$2:$2</definedName>
  </definedNames>
  <calcPr calcId="162913"/>
  <customWorkbookViews>
    <customWorkbookView name="Irma Toth - Personal View" guid="{85C796D9-9862-45FD-9C76-C539D15E6DB8}" mergeInterval="0" personalView="1" maximized="1" xWindow="-9" yWindow="-9" windowWidth="1938" windowHeight="1048" tabRatio="680" activeSheetId="16"/>
    <customWorkbookView name="MLB - Personal View" guid="{BE2CF08A-2A64-484B-8025-AFF180C9E95D}" mergeInterval="0" personalView="1" xWindow="26" yWindow="26" windowWidth="1661" windowHeight="997" tabRatio="680" activeSheetId="30" showComments="commIndAndComment"/>
  </customWorkbookViews>
</workbook>
</file>

<file path=xl/calcChain.xml><?xml version="1.0" encoding="utf-8"?>
<calcChain xmlns="http://schemas.openxmlformats.org/spreadsheetml/2006/main">
  <c r="E28" i="15" l="1"/>
  <c r="D28" i="15"/>
  <c r="F27" i="15"/>
  <c r="E26" i="15"/>
  <c r="D26" i="15"/>
  <c r="C26" i="15"/>
  <c r="C28" i="15" s="1"/>
  <c r="B26" i="15"/>
  <c r="B28" i="15" s="1"/>
  <c r="F24" i="15"/>
  <c r="F23" i="15"/>
  <c r="F22" i="15"/>
  <c r="F21" i="15"/>
  <c r="F20" i="15"/>
  <c r="F18" i="15"/>
  <c r="F17" i="15"/>
  <c r="C14" i="15"/>
  <c r="F12" i="15"/>
  <c r="F14" i="15" s="1"/>
  <c r="E12" i="15"/>
  <c r="E14" i="15" s="1"/>
  <c r="C12" i="15"/>
  <c r="F11" i="15"/>
  <c r="E11" i="15"/>
  <c r="D11" i="15"/>
  <c r="B11" i="15"/>
  <c r="F25" i="15" s="1"/>
  <c r="D5" i="15"/>
  <c r="D12" i="15" s="1"/>
  <c r="D14" i="15" s="1"/>
  <c r="B5" i="15"/>
  <c r="F19" i="15" l="1"/>
  <c r="F26" i="15" s="1"/>
  <c r="F28" i="15" s="1"/>
  <c r="B12" i="15"/>
  <c r="B14" i="15" s="1"/>
  <c r="C7" i="3"/>
</calcChain>
</file>

<file path=xl/sharedStrings.xml><?xml version="1.0" encoding="utf-8"?>
<sst xmlns="http://schemas.openxmlformats.org/spreadsheetml/2006/main" count="5501" uniqueCount="2701">
  <si>
    <t>Tax Collections</t>
  </si>
  <si>
    <t>Federal Income</t>
  </si>
  <si>
    <t>Licenses, Fees, Fines and Penalties</t>
  </si>
  <si>
    <t>Interest and Investment Income</t>
  </si>
  <si>
    <t>Net Lottery Proceeds</t>
  </si>
  <si>
    <t>Sales of Goods and Services</t>
  </si>
  <si>
    <t>Settlements of Claims</t>
  </si>
  <si>
    <t>Land Income</t>
  </si>
  <si>
    <t>Other Revenue</t>
  </si>
  <si>
    <t>Bond and Note Proceeds</t>
  </si>
  <si>
    <t>Sale/Redemption of Investments</t>
  </si>
  <si>
    <t>Deposits to Trust and Suspense</t>
  </si>
  <si>
    <t>Departmental Transfers</t>
  </si>
  <si>
    <t>Operating Fund Transfers</t>
  </si>
  <si>
    <t>Other Sources</t>
  </si>
  <si>
    <t>General Government</t>
  </si>
  <si>
    <t>Education</t>
  </si>
  <si>
    <t>Employee Benefits</t>
  </si>
  <si>
    <t>Health and Human Services</t>
  </si>
  <si>
    <t>Public Safety and Corrections</t>
  </si>
  <si>
    <t>Transportation</t>
  </si>
  <si>
    <t>Natural Resources/Recreational Services</t>
  </si>
  <si>
    <t>Regulatory Services</t>
  </si>
  <si>
    <t>Debt Service – Interest</t>
  </si>
  <si>
    <t>Capital Outlay</t>
  </si>
  <si>
    <t>Cash in State Treasury</t>
  </si>
  <si>
    <t>Cash in Petty Cash Accounts</t>
  </si>
  <si>
    <t>NET REVENUE</t>
  </si>
  <si>
    <t>TOTAL NET REVENUE</t>
  </si>
  <si>
    <t>OTHER SOURCES</t>
  </si>
  <si>
    <t>TOTAL OTHER SOURCES</t>
  </si>
  <si>
    <t>Totals may not sum due to rounding.</t>
  </si>
  <si>
    <t>NET EXPENDITURES</t>
  </si>
  <si>
    <t>TOTAL NET EXPENDITURES</t>
  </si>
  <si>
    <t>General            Revenue        Dedicated</t>
  </si>
  <si>
    <t>General            Revenue                 Fund 0001</t>
  </si>
  <si>
    <t>Special             Revenue</t>
  </si>
  <si>
    <t>All                        Other                    Funds</t>
  </si>
  <si>
    <t>Total                          All                         Funds</t>
  </si>
  <si>
    <t>No Data</t>
  </si>
  <si>
    <t>TOTAL CASH BALANCE</t>
  </si>
  <si>
    <t>General Revenue Fund 0001</t>
  </si>
  <si>
    <t>General Revenue Dedicated</t>
  </si>
  <si>
    <t>Consolidated General Revenue</t>
  </si>
  <si>
    <t>Non-Consolidated Funds and Petty Cash Accounts</t>
  </si>
  <si>
    <t>All Funds</t>
  </si>
  <si>
    <t>ANNUAL PERCENTAGE CHANGE IN ENDING CASH BALANCES</t>
  </si>
  <si>
    <t>% Change</t>
  </si>
  <si>
    <t>TAX COLLECTIONS BY MAJOR TAX</t>
  </si>
  <si>
    <t>Sales Taxes</t>
  </si>
  <si>
    <t>Motor Vehicle Sales / Rental Taxes</t>
  </si>
  <si>
    <t>Motor Fuel Taxes</t>
  </si>
  <si>
    <t>Franchise Tax</t>
  </si>
  <si>
    <t>Insurance Taxes</t>
  </si>
  <si>
    <t>Natural Gas Production Tax</t>
  </si>
  <si>
    <t>Cigarette and Tobacco Taxes</t>
  </si>
  <si>
    <t>Alcoholic Beverages Taxes</t>
  </si>
  <si>
    <t>Oil Production Tax</t>
  </si>
  <si>
    <t>Inheritance Tax</t>
  </si>
  <si>
    <t>Utility Taxes</t>
  </si>
  <si>
    <t>Hotel Occupancy Tax</t>
  </si>
  <si>
    <t>Other Taxes</t>
  </si>
  <si>
    <t>TOTAL TAX COLLECTIONS</t>
  </si>
  <si>
    <t>REVENUE BY SOURCE</t>
  </si>
  <si>
    <t>Total Tax Collections</t>
  </si>
  <si>
    <t>Fiscal
Year</t>
  </si>
  <si>
    <t>Total State Tax
Collections</t>
  </si>
  <si>
    <t>Average State
Population</t>
  </si>
  <si>
    <t>Per Capita
State Tax
Collections</t>
  </si>
  <si>
    <t>Percent
Change</t>
  </si>
  <si>
    <t>Taxes as a
Percent of
Personal Income</t>
  </si>
  <si>
    <t xml:space="preserve">          Matched</t>
  </si>
  <si>
    <t xml:space="preserve">          Unmatched</t>
  </si>
  <si>
    <t xml:space="preserve">    Total Health and Human Services</t>
  </si>
  <si>
    <t xml:space="preserve">    Total Education</t>
  </si>
  <si>
    <t xml:space="preserve">    Total Transportation</t>
  </si>
  <si>
    <t xml:space="preserve">    Total Natural Resources/Recreational Services</t>
  </si>
  <si>
    <t xml:space="preserve">    Total General Government</t>
  </si>
  <si>
    <t xml:space="preserve">    Total Public Safety and Corrections</t>
  </si>
  <si>
    <t xml:space="preserve">    Total Regulatory Services</t>
  </si>
  <si>
    <t>GRAND TOTAL</t>
  </si>
  <si>
    <t xml:space="preserve"> </t>
  </si>
  <si>
    <t>Health and Human Services Commission</t>
  </si>
  <si>
    <t>Texas Education Agency</t>
  </si>
  <si>
    <t>Texas Department of Transportation</t>
  </si>
  <si>
    <t>Department of State Health Services</t>
  </si>
  <si>
    <t>Texas Workforce Commission</t>
  </si>
  <si>
    <t>Department of Agriculture</t>
  </si>
  <si>
    <t>General Land Office</t>
  </si>
  <si>
    <t>Department of Assistive and Rehabilitative Services</t>
  </si>
  <si>
    <t>Department of Family and Protective Services</t>
  </si>
  <si>
    <t>Texas Department of Public Safety</t>
  </si>
  <si>
    <t>Texas Department of Housing and Community Affairs</t>
  </si>
  <si>
    <t>Office of the Attorney General</t>
  </si>
  <si>
    <t>Department of Aging and Disability Services</t>
  </si>
  <si>
    <t>Governor – Fiscal</t>
  </si>
  <si>
    <t>Parks and Wildlife Department</t>
  </si>
  <si>
    <t>Texas Military Department</t>
  </si>
  <si>
    <t>All Other Agencies</t>
  </si>
  <si>
    <t>TOTAL ALL AGENCIES</t>
  </si>
  <si>
    <t>TOTAL – MATCHED</t>
  </si>
  <si>
    <t>TOTAL – UNMATCHED</t>
  </si>
  <si>
    <t>FUNCTION/PROGRAM CATEGORY</t>
  </si>
  <si>
    <t>TOTAL NET REVENUE AND OTHER SOURCES</t>
  </si>
  <si>
    <t>Net Increase/(Decrease) To Petty Cash Accounts</t>
  </si>
  <si>
    <t>CASH IN STATE TREASURY</t>
  </si>
  <si>
    <t>CASH IN PETTY CASH ACCOUNTS</t>
  </si>
  <si>
    <t>CASH BALANCE – 
AUGUST 31, 2017</t>
  </si>
  <si>
    <t xml:space="preserve">   Executive</t>
  </si>
  <si>
    <t xml:space="preserve">   Legislative</t>
  </si>
  <si>
    <t xml:space="preserve">   Judicial</t>
  </si>
  <si>
    <t xml:space="preserve">      Total</t>
  </si>
  <si>
    <t>Natural Resources/Recreational  Services</t>
  </si>
  <si>
    <t>Lottery Winnings Paid (1)</t>
  </si>
  <si>
    <t xml:space="preserve">Capital Outlay </t>
  </si>
  <si>
    <t>End of Worksheet</t>
  </si>
  <si>
    <t>(1) Does not include payments made by retailers. 
Totals may not sum due to rounding.</t>
  </si>
  <si>
    <t>EXPENDITURE CATEGORY</t>
  </si>
  <si>
    <t xml:space="preserve">Public Assistance Payments          </t>
  </si>
  <si>
    <t xml:space="preserve">Intergovernmental Payments          </t>
  </si>
  <si>
    <t xml:space="preserve">   Foundation School Program Grants    </t>
  </si>
  <si>
    <t xml:space="preserve">   Other Public Education Grants       </t>
  </si>
  <si>
    <t xml:space="preserve">   Grants to Higher Education          </t>
  </si>
  <si>
    <t xml:space="preserve">   Other Grants                        </t>
  </si>
  <si>
    <t>Highway Construction and Maintenance</t>
  </si>
  <si>
    <t xml:space="preserve">Capital Outlay                      </t>
  </si>
  <si>
    <t xml:space="preserve">Cost of Goods Sold                  </t>
  </si>
  <si>
    <t xml:space="preserve">Salaries and Wages                  </t>
  </si>
  <si>
    <t xml:space="preserve">   Employee Benefit Payments</t>
  </si>
  <si>
    <t xml:space="preserve">   Payroll Related Costs</t>
  </si>
  <si>
    <t xml:space="preserve">Professional Service and Fees       </t>
  </si>
  <si>
    <t xml:space="preserve">Travel                              </t>
  </si>
  <si>
    <t xml:space="preserve">Supplies and Materials              </t>
  </si>
  <si>
    <t xml:space="preserve">Communication and Utilities         </t>
  </si>
  <si>
    <t xml:space="preserve">Repairs and Maintenance             </t>
  </si>
  <si>
    <t xml:space="preserve">Rentals and Leases                  </t>
  </si>
  <si>
    <t xml:space="preserve">Printing and Reproduction           </t>
  </si>
  <si>
    <t xml:space="preserve">Claims and Judgments                </t>
  </si>
  <si>
    <t xml:space="preserve">Other Expenditures                  </t>
  </si>
  <si>
    <t>Cities</t>
  </si>
  <si>
    <t>Counties</t>
  </si>
  <si>
    <t>Other</t>
  </si>
  <si>
    <t>Total</t>
  </si>
  <si>
    <t>STATE AND FEDERAL GRANTS</t>
  </si>
  <si>
    <t xml:space="preserve">   Highways/Transportation</t>
  </si>
  <si>
    <t xml:space="preserve">   Public Safety and Corrections</t>
  </si>
  <si>
    <t xml:space="preserve">   Education</t>
  </si>
  <si>
    <t xml:space="preserve">   General Government</t>
  </si>
  <si>
    <t xml:space="preserve">   Health and Human Services</t>
  </si>
  <si>
    <t xml:space="preserve">   Natural Resources/Recreational Services</t>
  </si>
  <si>
    <t>TOTAL</t>
  </si>
  <si>
    <t>SHARED REVENUE</t>
  </si>
  <si>
    <t xml:space="preserve">   Mixed Beverage Taxes</t>
  </si>
  <si>
    <t xml:space="preserve">   Bingo Prize Fees</t>
  </si>
  <si>
    <t xml:space="preserve">   Hotel Occupancy Tax</t>
  </si>
  <si>
    <t>TAXES COLLECTED IN TRUST</t>
  </si>
  <si>
    <t xml:space="preserve">   City Sales Tax</t>
  </si>
  <si>
    <t xml:space="preserve">   County Sales Tax</t>
  </si>
  <si>
    <t xml:space="preserve">   MTA Sales Tax</t>
  </si>
  <si>
    <t xml:space="preserve">Special District Sales Tax Allocations </t>
  </si>
  <si>
    <t>Other Special Events/Venues 
Tax Allocations</t>
  </si>
  <si>
    <t>TOTAL FUNDS TO LOCAL GOVERNMENTS</t>
  </si>
  <si>
    <t>Investments</t>
  </si>
  <si>
    <t>Teacher                                                                    Retirement                                                                     System                                                                     Fund 0960</t>
  </si>
  <si>
    <t>Permanent                                                                     School                                                                     Fund 0044</t>
  </si>
  <si>
    <t>ERS                                                                     Pension                                                                     Investment Pool                                                                     Trust Fund 0888</t>
  </si>
  <si>
    <t>Permanent                                                                     University                                                                     Fund 0045</t>
  </si>
  <si>
    <t>Tobacco                                                                     Settlement                                                                     Permanent Trust (Political Subdivisions) Fund 0872</t>
  </si>
  <si>
    <t>Domestic Equity</t>
  </si>
  <si>
    <t>International Equity</t>
  </si>
  <si>
    <t>U.S. Government Obligations</t>
  </si>
  <si>
    <t>International Government Obligations</t>
  </si>
  <si>
    <t>Domestic Corporate Obligations</t>
  </si>
  <si>
    <t>International Obligations Other</t>
  </si>
  <si>
    <t>Repurchase Agreements</t>
  </si>
  <si>
    <t>Real Estate</t>
  </si>
  <si>
    <t>Miscellaneous</t>
  </si>
  <si>
    <t>Total Excluding Securities Lending Collateral</t>
  </si>
  <si>
    <t>Securities Lending Collateral</t>
  </si>
  <si>
    <t>Economic                                                          Stabilization                                                           Fund 0599</t>
  </si>
  <si>
    <t>Permanent                                                         Health                                                         Funds</t>
  </si>
  <si>
    <t>Texas                                                        Tomorrow                                  Constitutional                                      Trust Fund 0892</t>
  </si>
  <si>
    <t>Total                                                         Other Funds</t>
  </si>
  <si>
    <t>Total                                                         All Funds</t>
  </si>
  <si>
    <t>REVENUE SOURCE</t>
    <phoneticPr fontId="2" type="noConversion"/>
  </si>
  <si>
    <t>Restrictions From Constitutional Allocations</t>
  </si>
  <si>
    <t>Unrestricted  Revenues Available</t>
  </si>
  <si>
    <t>Total Tax Collections (above)</t>
  </si>
  <si>
    <t>TOTAL NET REVENUE, ALLOCATIONS AND RESTRICTIONS</t>
  </si>
  <si>
    <t>SOURCE/OBJECT</t>
  </si>
  <si>
    <t>Percentage          Change</t>
  </si>
  <si>
    <t>INHERITANCE TAX</t>
  </si>
  <si>
    <t>TOTAL INHERITANCE TAX</t>
  </si>
  <si>
    <t>OIL PRODUCTION TAX</t>
  </si>
  <si>
    <t>Oil Regulation Tax</t>
  </si>
  <si>
    <t>TOTAL OIL PRODUCTION TAX</t>
  </si>
  <si>
    <t>NATURAL GAS PRODUCTION TAX</t>
  </si>
  <si>
    <t>TOTAL NATURAL GAS PRODUCTION  TAX</t>
  </si>
  <si>
    <t>GAS UTILITY PIPELINE TAX</t>
  </si>
  <si>
    <t>Gas Utility Pipeline Tax</t>
  </si>
  <si>
    <t>TOTAL GAS UTILITY PIPELINE TAX</t>
  </si>
  <si>
    <t>CEMENT TAX</t>
  </si>
  <si>
    <t>Cement Tax</t>
  </si>
  <si>
    <t>TOTAL CEMENT TAX</t>
  </si>
  <si>
    <t>UTILITY TAXES</t>
  </si>
  <si>
    <t>Public Utility Gross Receipts Assessment</t>
  </si>
  <si>
    <t>Gas, Electric and Water Utility Tax</t>
  </si>
  <si>
    <t>TOTAL UTILITY TAXES</t>
  </si>
  <si>
    <t>OTHER PRODUCTION AND GROSS RECEIPTS TAXES</t>
  </si>
  <si>
    <t>Combative Sports Admissions Tax</t>
  </si>
  <si>
    <t>Bingo Rental Tax</t>
  </si>
  <si>
    <t>Oil Well Service Tax</t>
  </si>
  <si>
    <t>TOTAL OTHER PRODUCTION AND GROSS RECEIPTS TAXES</t>
  </si>
  <si>
    <t>MOTOR VEHICLE SALES/RENTAL, MANUFACTURED HOUSING SALES TAXES</t>
  </si>
  <si>
    <t>Motor Vehicle Sales and Use Tax – Motor Carriers</t>
  </si>
  <si>
    <t>Motor Vehicle Sales and Use Tax</t>
  </si>
  <si>
    <t>Motor Vehicle Rental Tax</t>
  </si>
  <si>
    <t>Motor Vehicle Sales and Use Tax – Seller Financed Motor Vehicles</t>
  </si>
  <si>
    <t>Manufactured Housing Sales and Use Tax</t>
  </si>
  <si>
    <t>TOTAL MOTOR VEHICLE SALES/RENTAL, MANUFACTURED HOUSING SALES TAXES</t>
  </si>
  <si>
    <t>HOTEL OCCUPANCY TAX</t>
  </si>
  <si>
    <t>Discounts for Hotel Occupancy Tax</t>
  </si>
  <si>
    <t>TOTAL HOTEL OCCUPANCY TAX</t>
  </si>
  <si>
    <t>CIGARETTE AND TOBACCO TAXES</t>
  </si>
  <si>
    <t>Cigarette Tax</t>
  </si>
  <si>
    <t>Cigar and Tobacco Products Tax</t>
  </si>
  <si>
    <t xml:space="preserve">TOTAL CIGARETTE AND TOBACCO TAXES </t>
  </si>
  <si>
    <t>ALCOHOLIC BEVERAGES TAXES</t>
  </si>
  <si>
    <t>3250</t>
  </si>
  <si>
    <t>Mixed Beverage Gross Receipts Tax</t>
  </si>
  <si>
    <t>3251</t>
  </si>
  <si>
    <t>Mixed Beverage Sales Tax</t>
  </si>
  <si>
    <t>3253</t>
  </si>
  <si>
    <t>Liquor Tax</t>
  </si>
  <si>
    <t>3254</t>
  </si>
  <si>
    <t>Airline/Passenger Train Beverage Tax</t>
  </si>
  <si>
    <t>3258</t>
  </si>
  <si>
    <t>Beer Tax</t>
  </si>
  <si>
    <t>3259</t>
  </si>
  <si>
    <t>Wine Tax</t>
  </si>
  <si>
    <t>3265</t>
  </si>
  <si>
    <t>Malt Liquor (Ale) Tax</t>
  </si>
  <si>
    <t>TOTAL ALCOHOLIC BEVERAGES TAXES</t>
  </si>
  <si>
    <t>SPECIAL FUELS TAXES</t>
  </si>
  <si>
    <t>3008</t>
  </si>
  <si>
    <t>Diesel Fuel Tax</t>
  </si>
  <si>
    <t>3011</t>
  </si>
  <si>
    <t>Liquefied and Compressed Natural Gas Tax</t>
  </si>
  <si>
    <t>TOTAL SPECIAL FUELS TAXES</t>
  </si>
  <si>
    <t>GASOLINE TAX</t>
  </si>
  <si>
    <t>3007</t>
  </si>
  <si>
    <t>Gasoline Tax</t>
  </si>
  <si>
    <t>TOTAL GASOLINE TAX</t>
  </si>
  <si>
    <t>FRANCHISE TAX</t>
  </si>
  <si>
    <t>Franchise/Business Margins Tax</t>
  </si>
  <si>
    <t>TOTAL FRANCHISE TAX</t>
  </si>
  <si>
    <t>INSURANCE TAXES</t>
  </si>
  <si>
    <t>Insurance Premium Taxes</t>
  </si>
  <si>
    <t>Insurance Maintenance Taxes</t>
  </si>
  <si>
    <t>Insurance Maintenance Tax/Fee Collections – Comptroller</t>
  </si>
  <si>
    <t>Insurance Maintenance Tax – Workers’ Compensation Division and Office of Injured Employee Counsel</t>
  </si>
  <si>
    <t>Insurance Maintenance Tax – Workers’ Compensation Research and Oversight Division</t>
  </si>
  <si>
    <t>TOTAL INSURANCE TAXES</t>
  </si>
  <si>
    <t>CONTROLLED SUBSTANCE TAX</t>
  </si>
  <si>
    <t>Controlled Substance Tax Fine</t>
  </si>
  <si>
    <t>Controlled Substance Tax Certificates Billing</t>
  </si>
  <si>
    <t>TOTAL CONTROLLED SUBSTANCE TAX</t>
  </si>
  <si>
    <t>OTHER OCCUPATION TAXES</t>
  </si>
  <si>
    <t>Coin-Operated Amusement Machine Tax</t>
  </si>
  <si>
    <t>TOTAL OTHER OCCUPATION TAXES</t>
  </si>
  <si>
    <t>OTHER TAXES</t>
  </si>
  <si>
    <t>Unemployment Assessments</t>
  </si>
  <si>
    <t>Tax Refunds to Employers of TANF Recipients</t>
  </si>
  <si>
    <t>TOTAL OTHER TAXES</t>
  </si>
  <si>
    <t>SALES TAXES</t>
  </si>
  <si>
    <t>Motor Fuel Lubricants Sales Tax</t>
  </si>
  <si>
    <t>Interest on Retail Credit Sales</t>
  </si>
  <si>
    <t>Prepayments of Limited Sales and Use Tax</t>
  </si>
  <si>
    <t>Limited Sales and Use Tax</t>
  </si>
  <si>
    <t>Limited Sales and Use Tax – State</t>
  </si>
  <si>
    <t>Discount for Sales Tax – State Agencies and Higher Education</t>
  </si>
  <si>
    <t>Boat and Boat Motor Sales and Use Tax</t>
  </si>
  <si>
    <t>Fireworks Tax</t>
  </si>
  <si>
    <t>TOTAL SALES TAXES</t>
  </si>
  <si>
    <t>OTHER LICENSES AND FEES</t>
  </si>
  <si>
    <t>Motor Vehicle Certificates</t>
  </si>
  <si>
    <t>Motor Fuel Mixture Testing Fee</t>
  </si>
  <si>
    <t>Motor Vehicle Inspection Fees</t>
  </si>
  <si>
    <t>Driver's License Point Surcharges</t>
  </si>
  <si>
    <t>Driver's License Fees</t>
  </si>
  <si>
    <t>Voluntary Driver License Fee for Blindness, Screening and Treatment</t>
  </si>
  <si>
    <t>Driver Record Information Fees</t>
  </si>
  <si>
    <t>Commercial Driver Training School Fees</t>
  </si>
  <si>
    <t>Automobile Clubs Registration</t>
  </si>
  <si>
    <t>School Fund Benefit Fee on Diesel Fuel</t>
  </si>
  <si>
    <t>Commercial Transportation Fees</t>
  </si>
  <si>
    <t>Motor Vehicle Complaints/Protests</t>
  </si>
  <si>
    <t>Motor Carrier – Proof of Insurance Filing Fee</t>
  </si>
  <si>
    <t>Railroad Commission Service Fees</t>
  </si>
  <si>
    <t>State Highway Toll Project Revenue</t>
  </si>
  <si>
    <t>Upfront Payments – Service Concession Arrangements</t>
  </si>
  <si>
    <t>Abandoned Motor Vehicles</t>
  </si>
  <si>
    <t>Highway Beautification Fees</t>
  </si>
  <si>
    <t>Logo, Major Shopping, and Tourist-oriented Signs</t>
  </si>
  <si>
    <t>Excess Fines from Speeding Violations</t>
  </si>
  <si>
    <t>Motor Vehicle Safety Responsibility Violations</t>
  </si>
  <si>
    <t>Motor Carrier Act Penalties</t>
  </si>
  <si>
    <t>Rail Safety Program Fees</t>
  </si>
  <si>
    <t>Petroleum Product Delivery Fees</t>
  </si>
  <si>
    <t>City Sales Tax Service Fees</t>
  </si>
  <si>
    <t>Local MTA Sales Tax Service Fees</t>
  </si>
  <si>
    <t>County Sales Tax Service Fees</t>
  </si>
  <si>
    <t>Local SPD Sales Tax Service Fees</t>
  </si>
  <si>
    <t>Property Rights Claims</t>
  </si>
  <si>
    <t>Volatile Chemical Sales Permit</t>
  </si>
  <si>
    <t>License to Carry a Handgun Fees</t>
  </si>
  <si>
    <t>Delinquency Charge for Revolving Credit Accounts</t>
  </si>
  <si>
    <t>General Business Filing Fees</t>
  </si>
  <si>
    <t>Food Service Worker Training</t>
  </si>
  <si>
    <t>Industrial Alcohol Manufacture</t>
  </si>
  <si>
    <t>Combative Sports Licenses</t>
  </si>
  <si>
    <t>Amusement Ride Inspection</t>
  </si>
  <si>
    <t>Coin-Operated Machine Business License Fee</t>
  </si>
  <si>
    <t>Bingo Operators/Lessors</t>
  </si>
  <si>
    <t>Bingo Equipment</t>
  </si>
  <si>
    <t>Loan Administration Fees</t>
  </si>
  <si>
    <t>Manufactured Housing Training Fees</t>
  </si>
  <si>
    <t>Manufactured and Industrialized Housing Inspection Fees</t>
  </si>
  <si>
    <t>Boiler Inspection Fees</t>
  </si>
  <si>
    <t>Bingo Prize Fees</t>
  </si>
  <si>
    <t>Professional Fees, H.B. 11 and H.B. 3442, General Revenue Increase</t>
  </si>
  <si>
    <t>Credit Service and Charitable Organizations Registration</t>
  </si>
  <si>
    <t>Professional Fees</t>
  </si>
  <si>
    <t>Health Regulation Fees</t>
  </si>
  <si>
    <t>Securities Fees</t>
  </si>
  <si>
    <t>Race Track Licenses – Horse</t>
  </si>
  <si>
    <t>Racing and Wagering Licenses</t>
  </si>
  <si>
    <t>Race Track Licenses – Greyhound</t>
  </si>
  <si>
    <t>Race Track Application Fees – Horse</t>
  </si>
  <si>
    <t>Additional Legal Services Fee</t>
  </si>
  <si>
    <t>Racing Pool – State Share – Greyhound, Simulcast Pari-Mutuel</t>
  </si>
  <si>
    <t>Racing Pool – State Share – Horse, Simulcast Pari-Mutuel</t>
  </si>
  <si>
    <t>Office of Public Insurance Counsel (OPIC) Assessment</t>
  </si>
  <si>
    <t>Insurance Company Fees</t>
  </si>
  <si>
    <t>Insurance Assessment for Volunteer Fire Departments</t>
  </si>
  <si>
    <t>Insurance Agents Licenses</t>
  </si>
  <si>
    <t>Texas Workers’ Compensation Self-Insurance Regulatory Fees</t>
  </si>
  <si>
    <t>Catastrophe Property Insurance Pool Fees</t>
  </si>
  <si>
    <t>Insurance Department Fees – Miscellaneous</t>
  </si>
  <si>
    <t>Insurance Department Examination and Audit Fees</t>
  </si>
  <si>
    <t>Automatic Dial Announcing Devices</t>
  </si>
  <si>
    <t>Telecommunications Utility/Commercial Mobile Service Provider Assessments</t>
  </si>
  <si>
    <t>Water/Sewer Utility Service Regulatory Assessments/Penalties</t>
  </si>
  <si>
    <t>Non-Bypassable Utility Fee</t>
  </si>
  <si>
    <t>Compressed Natural Gas Training and Examinations</t>
  </si>
  <si>
    <t>Compressed Natural Gas Licenses</t>
  </si>
  <si>
    <t>Liquor Permit Fees</t>
  </si>
  <si>
    <t>License/Permit Surcharges – General</t>
  </si>
  <si>
    <t>Wine and Beer Permit Fees</t>
  </si>
  <si>
    <t>Brew Pub Licenses</t>
  </si>
  <si>
    <t>Alcoholic Beverage Code Money Penalty in Lieu of Cancellation or Suspension</t>
  </si>
  <si>
    <t>Alcoholic Beverage Import Fee</t>
  </si>
  <si>
    <t>Alcoholic Beverage Seller Training Programs</t>
  </si>
  <si>
    <t>Alcoholic Beverage Samples and Labels Certificate of Approval</t>
  </si>
  <si>
    <t>Alcoholic Beverage Commission Administrative Fees</t>
  </si>
  <si>
    <t>Cigarette Fee</t>
  </si>
  <si>
    <t>Tobacco Product Related Fines</t>
  </si>
  <si>
    <t>Tobacco Product Advertising Fees</t>
  </si>
  <si>
    <t>Cigarette, Cigar and Tobacco Combination Permits</t>
  </si>
  <si>
    <t>Land Office Fees</t>
  </si>
  <si>
    <t>Land Office Administrative Fees</t>
  </si>
  <si>
    <t>Veterans Land Board Service Fees</t>
  </si>
  <si>
    <t>Oil and Gas Regulation and Cleanup Fee Surcharge</t>
  </si>
  <si>
    <t>Survey Permits</t>
  </si>
  <si>
    <t>Oil and Gas Well Drilling Permit</t>
  </si>
  <si>
    <t>Oil and Gas Violations</t>
  </si>
  <si>
    <t>Surface Mining Permits</t>
  </si>
  <si>
    <t>Organization Report Fees</t>
  </si>
  <si>
    <t>Railroad Commission Voluntary Cleanup Application Fees</t>
  </si>
  <si>
    <t>Water Use Permits</t>
  </si>
  <si>
    <t>Business Fees – Natural Resources</t>
  </si>
  <si>
    <t>Boat Sewage Disposal Device Certificate</t>
  </si>
  <si>
    <t>Waste Treatment Inspection Fee</t>
  </si>
  <si>
    <t>Quarry Pit Safety Fees</t>
  </si>
  <si>
    <t>Injection Well Regulation</t>
  </si>
  <si>
    <t>Underground and Above Ground Storage Tank Fees</t>
  </si>
  <si>
    <t>Air Pollution Control Fees</t>
  </si>
  <si>
    <t>Discharge Prevention and Response Certification Fee</t>
  </si>
  <si>
    <t>Coastal Protection Fee</t>
  </si>
  <si>
    <t>Oil Spill Prevention and Response Act Violations</t>
  </si>
  <si>
    <t>Oil-Field Cleanup Regulatory Fee on Oil</t>
  </si>
  <si>
    <t>Railroad Commission Rule Exceptions</t>
  </si>
  <si>
    <t>Oil-Field Cleanup Regulatory Fee on Gas</t>
  </si>
  <si>
    <t>Oil and Gas Compliance Certification Reissue Fee</t>
  </si>
  <si>
    <t>Engineer Registration Program Fees</t>
  </si>
  <si>
    <t>Purchase of Dry Cleaning Solvent Fees</t>
  </si>
  <si>
    <t>Business Fees – Agriculture</t>
  </si>
  <si>
    <t>Weighing and Measuring Device Service Licenses</t>
  </si>
  <si>
    <t>Citrus Budwood and Grove Certification Fees</t>
  </si>
  <si>
    <t>Texas Department of Agriculture Program Fees</t>
  </si>
  <si>
    <t>Agriculture Registration Fees</t>
  </si>
  <si>
    <t>Agriculture Inspection Fees</t>
  </si>
  <si>
    <t>Livestock Export/Import Processing Fees</t>
  </si>
  <si>
    <t>Agricultural Administrative Penalties</t>
  </si>
  <si>
    <t>Texas Certified Retirement Community Program Application Fees</t>
  </si>
  <si>
    <t>Public Hunting/Fishing/Other Participation Fees</t>
  </si>
  <si>
    <t>Game and Fish, Water Safety, and Parks Violations</t>
  </si>
  <si>
    <t>Wildlife Management Permits</t>
  </si>
  <si>
    <t>Vessel Registration Fees</t>
  </si>
  <si>
    <t>Vessel or Outboard Motor Title Certificate</t>
  </si>
  <si>
    <t>Boater Education Exam Fees</t>
  </si>
  <si>
    <t>Marine Safety Enforcement Officer Certification Fees</t>
  </si>
  <si>
    <t>Floating Cabin Permit, Application, Renewal and Transfer</t>
  </si>
  <si>
    <t>Higher Education, Other Fees</t>
  </si>
  <si>
    <t>Higher Education, Laboratory Fees</t>
  </si>
  <si>
    <t>Higher Education, Student Fees</t>
  </si>
  <si>
    <t>Private Educational Institution Fees</t>
  </si>
  <si>
    <t>High School Equivalency Certificate</t>
  </si>
  <si>
    <t>Teacher Certification Fees</t>
  </si>
  <si>
    <t>Student Loan Fees</t>
  </si>
  <si>
    <t>Administrative Fees – Higher Education</t>
  </si>
  <si>
    <t>School Bond Guarantee Fees</t>
  </si>
  <si>
    <t>Prepaid Tuition Contracts</t>
  </si>
  <si>
    <t>Pipeline Safety Inspection Fees</t>
  </si>
  <si>
    <t>Food and Drug Fees</t>
  </si>
  <si>
    <t>Hazardous Substance Manufacture</t>
  </si>
  <si>
    <t>Health Care Facilities Fees</t>
  </si>
  <si>
    <t>Medical Examination and Registration</t>
  </si>
  <si>
    <t>Health Related Professional Fees</t>
  </si>
  <si>
    <t>Equalization Surcharges, 9-1-1 Emergencies</t>
  </si>
  <si>
    <t>Disproportionate Share Revenues/State Hospitals</t>
  </si>
  <si>
    <t>Disproportionate Share Revenues/Non-State Hospitals</t>
  </si>
  <si>
    <t>Receipt of Federal/State Disproportionate Share and Upper Payment Limit Program Payments by State Hospitals</t>
  </si>
  <si>
    <t>Peer Assistance Program Fees</t>
  </si>
  <si>
    <t>Hazardous Waste Clean Up Application Fees</t>
  </si>
  <si>
    <t>Health Related Professional Fees, Doctor Surcharge</t>
  </si>
  <si>
    <t>Health Licenses for Camps</t>
  </si>
  <si>
    <t>Tier Two Forms Filing Fees</t>
  </si>
  <si>
    <t>Vital Statistics Certification and Service Fees</t>
  </si>
  <si>
    <t>Toxic Chemical Release Form Reporting Fees</t>
  </si>
  <si>
    <t>Radioactive Materials and Devices for Equipment Regulation</t>
  </si>
  <si>
    <t>Low-Level Radioactive Waste Disposal Fees</t>
  </si>
  <si>
    <t>Waste Disposal Facilities, Generators, Transporters</t>
  </si>
  <si>
    <t>Waste Tire Recycling Fees</t>
  </si>
  <si>
    <t>Automotive Oil Sales Fee</t>
  </si>
  <si>
    <t>Battery Sales Fee</t>
  </si>
  <si>
    <t>Private Institutions License Fees</t>
  </si>
  <si>
    <t>Social Worker Regulation</t>
  </si>
  <si>
    <t>Welfare/MHMR Service Fees</t>
  </si>
  <si>
    <t>Adoption Registry Fees</t>
  </si>
  <si>
    <t>Elderly Housing Set-Aside</t>
  </si>
  <si>
    <t>Residential Aftercare Participant Fees</t>
  </si>
  <si>
    <t>9-1-1 Emergency Service Fees</t>
  </si>
  <si>
    <t>Dental School Set-Aside, Loan Repayments</t>
  </si>
  <si>
    <t>Tuition Set-Aside for Dental Hygiene Education Loan Repayments</t>
  </si>
  <si>
    <t>Higher Education, Tuition and Fees – Pledged</t>
  </si>
  <si>
    <t>Medical School Tuition Set-Asides</t>
  </si>
  <si>
    <t>Doctoral Incentive Loan Repayment Set-Asides for Faculty and Administration</t>
  </si>
  <si>
    <t>Educator Preparation Program Accreditation Fee</t>
  </si>
  <si>
    <t>Court Costs</t>
  </si>
  <si>
    <t>State Parking Violations</t>
  </si>
  <si>
    <t>Arrest Fees</t>
  </si>
  <si>
    <t>Marriage License Fees</t>
  </si>
  <si>
    <t>District Court Suit Filing Fee</t>
  </si>
  <si>
    <t>Court Fines</t>
  </si>
  <si>
    <t>Judicial Fees</t>
  </si>
  <si>
    <t>Lien Fees</t>
  </si>
  <si>
    <t>Civil Penalties</t>
  </si>
  <si>
    <t>Court Costs/Attorney/OAG Authorized Collection Fees</t>
  </si>
  <si>
    <t>Fees for Copies or Filing of Records</t>
  </si>
  <si>
    <t>Expedited Handling Charges, Secretary of State</t>
  </si>
  <si>
    <t>Conference, Seminars, and Training Registration Fees</t>
  </si>
  <si>
    <t>Fees for Examinations and Audits</t>
  </si>
  <si>
    <t>Insurance Notification of HIV Related Test Fees</t>
  </si>
  <si>
    <t>Fees for Administrative Services</t>
  </si>
  <si>
    <t>Unemployment Compensation Penalties</t>
  </si>
  <si>
    <t>Workers' Compensation Administrative Penalties</t>
  </si>
  <si>
    <t>Recovery of Parole Costs</t>
  </si>
  <si>
    <t>Royalties</t>
  </si>
  <si>
    <t>Use of Great Seal of Texas – Licenses</t>
  </si>
  <si>
    <t>Sale of Surplus Property Fee</t>
  </si>
  <si>
    <t>Administrative Penalties</t>
  </si>
  <si>
    <t>Returned Check Fees</t>
  </si>
  <si>
    <t>Fingerprint Record Fees</t>
  </si>
  <si>
    <t>Time Payment Plan for Court Costs/Fees</t>
  </si>
  <si>
    <t>Bail Bond Surety Fees</t>
  </si>
  <si>
    <t>Credit Card and Electronic Services Related Fees</t>
  </si>
  <si>
    <t>TOTAL OTHER LICENSES AND FEES</t>
  </si>
  <si>
    <t>GAME AND FISH – LICENSES AND FEES</t>
  </si>
  <si>
    <t>Lake Texoma Fishing License Fees</t>
  </si>
  <si>
    <t>Game, Fish and Equipment Fees – Non-Commercial</t>
  </si>
  <si>
    <t>Game, Fish and Equipment Fees – Commercial</t>
  </si>
  <si>
    <t>Oyster Fees</t>
  </si>
  <si>
    <t>Wildlife Value Recovery</t>
  </si>
  <si>
    <t>TOTAL GAME AND FISH – LICENSES AND FEES</t>
  </si>
  <si>
    <t>MOTOR VEHICLE REGISTRATION FEES</t>
  </si>
  <si>
    <t>Motor Vehicle Registration Fees</t>
  </si>
  <si>
    <t>Special Vehicle Permits</t>
  </si>
  <si>
    <t>TOTAL MOTOR VEHICLE REGISTRATION FEES</t>
  </si>
  <si>
    <t>LAND SALES</t>
  </si>
  <si>
    <t>Land Sales</t>
  </si>
  <si>
    <t>TOTAL LAND SALES</t>
  </si>
  <si>
    <t>OIL, GAS, AND MINERALS ROYALTIES</t>
  </si>
  <si>
    <t>Oil Royalties from Parks and Wildlife Lands</t>
  </si>
  <si>
    <t>Oil Royalties from Lands Owned by Educational Institutions</t>
  </si>
  <si>
    <t>Oil Royalties from Other State Lands for State Departments, Boards, Agencies</t>
  </si>
  <si>
    <t>Gas Royalties from Parks and Wildlife Lands</t>
  </si>
  <si>
    <t>Gas Royalties from Lands Owned by Educational Institutions</t>
  </si>
  <si>
    <t>Gas Royalties from Other State Lands for State Departments, Boards, Agencies</t>
  </si>
  <si>
    <t>Outer Continental Shelf Settlement Monies</t>
  </si>
  <si>
    <t>Royalties – Other Hard Minerals</t>
  </si>
  <si>
    <t>TOTAL OIL, GAS, AND MINERALS ROYALTIES</t>
  </si>
  <si>
    <t>SAND, SHELL, GRAVEL AND TIMBER SALES</t>
  </si>
  <si>
    <t>Sand, Shell, Gravel, Timber Sales</t>
  </si>
  <si>
    <t>TOTAL SAND, SHELL, GRAVEL AND TIMBER SALES</t>
  </si>
  <si>
    <t>MINERAL LEASES, RENTALS, AND BONUSES</t>
  </si>
  <si>
    <t>Oil and Gas Lease Bonus</t>
  </si>
  <si>
    <t>Oil and Gas Lease Rental</t>
  </si>
  <si>
    <t>Hard Mineral – Prospect and Lease</t>
  </si>
  <si>
    <t>TOTAL MINERAL LEASES, RENTALS, AND BONUSES</t>
  </si>
  <si>
    <t>SURFACE RENTALS, LEASES, AND EASEMENTS</t>
  </si>
  <si>
    <t>Wind/Other Surface Lease Income From School Land</t>
  </si>
  <si>
    <t>Brine and Water Receipts</t>
  </si>
  <si>
    <t>Land Easements</t>
  </si>
  <si>
    <t>Grazing Lease Rental</t>
  </si>
  <si>
    <t>Land Lease</t>
  </si>
  <si>
    <t>Oyster Bed Location Rental</t>
  </si>
  <si>
    <t>Rental of Lands/Miscellaneous Land Income</t>
  </si>
  <si>
    <t>TOTAL SURFACE RENTALS, LEASES, AND EASEMENTS</t>
  </si>
  <si>
    <t>INTEREST ON DEPOSITS</t>
  </si>
  <si>
    <t>Higher Education, Interest on Local Deposits</t>
  </si>
  <si>
    <t>Interest Received/Paid to Federal Government</t>
  </si>
  <si>
    <t>Interest on Local Deposits – State Agencies</t>
  </si>
  <si>
    <t>Interest on State Deposits and Treasury Investments – Operating Revenue – Operating Grants and Contributions</t>
  </si>
  <si>
    <t>Interest on State Deposits and Treasury Investments – Non-Operating Revenue – Operating Grants and Contributions</t>
  </si>
  <si>
    <t>TOTAL INTEREST ON DEPOSITS</t>
  </si>
  <si>
    <t>INTEREST/OTHER INVESTMENT INCOME</t>
  </si>
  <si>
    <t>Dividend Income</t>
  </si>
  <si>
    <t>Interest on Lottery Prize Investments</t>
  </si>
  <si>
    <t>Interest on Investments, Obligations and Securities – General, Non-Program</t>
  </si>
  <si>
    <t>Interest on Investments, Obligations and Securities – Operating Revenue – Operating Grants and Contributions</t>
  </si>
  <si>
    <t>TOTAL INTEREST/OTHER INVESTMENT INCOME</t>
  </si>
  <si>
    <t>INTEREST ON LAND SALES</t>
  </si>
  <si>
    <t>Interest on Veterans Land/Housing Contracts</t>
  </si>
  <si>
    <t>Interest on Land Sales, Public School Land</t>
  </si>
  <si>
    <t>TOTAL INTEREST ON LAND SALES</t>
  </si>
  <si>
    <t>MISCELLANEOUS INTEREST</t>
  </si>
  <si>
    <t>Interest on Oil Overcharge Loans</t>
  </si>
  <si>
    <t>Interest Other – General, Non-Program</t>
  </si>
  <si>
    <t>Interest Income – Other Operating Revenue – Operating Grants and Contributions</t>
  </si>
  <si>
    <t>TOTAL MISCELLANEOUS INTEREST</t>
  </si>
  <si>
    <t>PAY PATIENT COLLECTIONS</t>
  </si>
  <si>
    <t>Support and Maintenance of Patients</t>
  </si>
  <si>
    <t>TOTAL PAY PATIENT COLLECTIONS</t>
  </si>
  <si>
    <t>OTHER MISCELLANEOUS REVENUE</t>
  </si>
  <si>
    <t>Motor Vehicle Assessment – Young Farmer Program</t>
  </si>
  <si>
    <t>Escheated Estates</t>
  </si>
  <si>
    <t>Private Sector Prison Industries Oversight Receipts</t>
  </si>
  <si>
    <t>Racing Association ATM Receipts</t>
  </si>
  <si>
    <t>Breakage – Horse Racing</t>
  </si>
  <si>
    <t>Breakage – Greyhound Racing</t>
  </si>
  <si>
    <t>Sale of Confiscated Alcoholic Beverages</t>
  </si>
  <si>
    <t>Repayment of Principal on Veterans Land/Housing Contracts</t>
  </si>
  <si>
    <t>Surface Damages</t>
  </si>
  <si>
    <t>Reimbursement for Well Plugging Costs</t>
  </si>
  <si>
    <t>Abandoned Well Site Equipment Disposal</t>
  </si>
  <si>
    <t>Repayment of Financial Assistance Loans/Agricultural Products</t>
  </si>
  <si>
    <t>Repayment of College Student Loans</t>
  </si>
  <si>
    <t>Health Lab Financing Fees</t>
  </si>
  <si>
    <t>Vendor Drug Rebates, Medicaid Program – Supplemental</t>
  </si>
  <si>
    <t>Controlled Substances Act Forfeited Property Sales</t>
  </si>
  <si>
    <t>Medical Assistance Cost Recovery</t>
  </si>
  <si>
    <t>WIC (Women, Infants, and Children Program) Rebates</t>
  </si>
  <si>
    <t>Reimbursement for Telecommunications Assistance, Distance Learning and Other Advanced Services</t>
  </si>
  <si>
    <t>Child Support Collections – State, Non-Title IV-D</t>
  </si>
  <si>
    <t>Child Support Collections – State, Title IV-D</t>
  </si>
  <si>
    <t>Court Costs Awarded Parent/Child Cases</t>
  </si>
  <si>
    <t>Medicare Reimbursements</t>
  </si>
  <si>
    <t>Inmate Fee for Health Care</t>
  </si>
  <si>
    <t>Vendor Drug Rebates, Medicaid Program – Mandated</t>
  </si>
  <si>
    <t>Premium Credits, Medicaid Program</t>
  </si>
  <si>
    <t>Premium Co-Payments</t>
  </si>
  <si>
    <t>Vendor Drug and HMO Experience Rebates, CHIP Program</t>
  </si>
  <si>
    <t>Controlled Substance Reimbursement of Related Costs</t>
  </si>
  <si>
    <t>Unclaimed Compensation to Crime Victims</t>
  </si>
  <si>
    <t>Rental – Other</t>
  </si>
  <si>
    <t>Commemorative Sales/Gift Shop and Museum Revenues</t>
  </si>
  <si>
    <t>Forfeitures</t>
  </si>
  <si>
    <t>Insurance Recovery in Subsequent Years</t>
  </si>
  <si>
    <t>Warrants Voided by Statute of Limitation – Default Fund</t>
  </si>
  <si>
    <t>Repayments from Political Subdivisions/Other of Loans/Advances</t>
  </si>
  <si>
    <t>Insurance Recovery Within Year of Loss</t>
  </si>
  <si>
    <t>Other Miscellaneous Governmental Revenue</t>
  </si>
  <si>
    <t>Local Account Balances Brought into Treasury</t>
  </si>
  <si>
    <t>Reimbursements – Third Party</t>
  </si>
  <si>
    <t>Reimbursements – Intra-Agency</t>
  </si>
  <si>
    <t>Subrogation Recoveries</t>
  </si>
  <si>
    <t>Rental of Housing to State Employees</t>
  </si>
  <si>
    <t>Veteran Home/Cemetery Payments from Residents, VA Reimbursements and Non-Veterans</t>
  </si>
  <si>
    <t>Workers' Compensation Insurance – Death Benefits to the State</t>
  </si>
  <si>
    <t>Unemployment Obligation Assessment</t>
  </si>
  <si>
    <t>Issuance of Parks &amp; Wildlife Gift Cards</t>
  </si>
  <si>
    <t>TOTAL OTHER MISCELLANEOUS REVENUE</t>
  </si>
  <si>
    <t>NET LOTTERY PROCEEDS</t>
  </si>
  <si>
    <t>Lottery License Application Fees</t>
  </si>
  <si>
    <t>Lottery Ticket Sales</t>
  </si>
  <si>
    <t>Lottery Security Proceeds</t>
  </si>
  <si>
    <t>TOTAL NET LOTTERY PROCEEDS</t>
  </si>
  <si>
    <t>GRANTS AND DONATIONS – OTHER</t>
  </si>
  <si>
    <t>Tax Discount Donation – Student Financial Assistance Grants</t>
  </si>
  <si>
    <t>Grants – Cities/Counties</t>
  </si>
  <si>
    <t>Grants – Other Political Subdivisions</t>
  </si>
  <si>
    <t>Gifts/Grants/Donations – Non-Operating Revenue/Program Revenue – Operating Grants and Contributions</t>
  </si>
  <si>
    <t>TOTAL GRANTS AND DONATIONS – OTHER</t>
  </si>
  <si>
    <t>FEDERAL RECEIPTS – EARNED CREDITS</t>
  </si>
  <si>
    <t>Federal Receipts – Earned Credits</t>
  </si>
  <si>
    <t>Federal Receipts – Indirect Cost Recoveries</t>
  </si>
  <si>
    <t>TOTAL FEDERAL RECEIPTS – EARNED CREDITS</t>
  </si>
  <si>
    <t>FEDERAL – OTHER</t>
  </si>
  <si>
    <t>Federal Receipts Matched – Transportation Programs</t>
  </si>
  <si>
    <t>Federal Receipts Matched – Parks and Wildlife</t>
  </si>
  <si>
    <t>Federal Receipts Not Matched – Parks and Wildlife</t>
  </si>
  <si>
    <t>Federal Receipts Matched – Education Programs</t>
  </si>
  <si>
    <t>Federal Receipts Not Matched – Education Programs</t>
  </si>
  <si>
    <t>Federal Receipts Matched – Health Programs</t>
  </si>
  <si>
    <t>Federal Receipts Not Matched – Health Programs</t>
  </si>
  <si>
    <t>Child Support Collections – Federal</t>
  </si>
  <si>
    <t>Federal Receipts Matched – Other Programs</t>
  </si>
  <si>
    <t>Federal Receipts Not Matched – Other Programs</t>
  </si>
  <si>
    <t>Federal Receipts – Proprietary Funds – Operating</t>
  </si>
  <si>
    <t>TOTAL FEDERAL – OTHER</t>
  </si>
  <si>
    <t>SALES OF GOODS AND SERVICES</t>
  </si>
  <si>
    <t>Sale of Natural Gas – State Energy Marketing Program</t>
  </si>
  <si>
    <t>Sale of Confiscated Pelts, Marine Life, Vessels, Contraband</t>
  </si>
  <si>
    <t>Parks and Wildlife, Sale of Forfeited Property</t>
  </si>
  <si>
    <t>Parks and Wildlife Publication Sales</t>
  </si>
  <si>
    <t>Parks and Wildlife Publication Royalties and Commissions</t>
  </si>
  <si>
    <t>Higher Education, Sales/Services of Educational and Research Activities</t>
  </si>
  <si>
    <t>Dormitory, Cafeteria and Merchandise Sales</t>
  </si>
  <si>
    <t>Sale of Furniture and Equipment</t>
  </si>
  <si>
    <t>Sale of Publications/Advertising</t>
  </si>
  <si>
    <t>Other Surplus or Salvage Property/Materials Sales</t>
  </si>
  <si>
    <t>Prison Industries Sales</t>
  </si>
  <si>
    <t>Telecommunications Service from Local Funds</t>
  </si>
  <si>
    <t>Sale of Operating Supplies</t>
  </si>
  <si>
    <t>Supplies/Equipment/Services – Local Funds</t>
  </si>
  <si>
    <t>Supplies/Equipment/Services – Federal/Other</t>
  </si>
  <si>
    <t>Sale of Vehicles, Boats and Aircraft</t>
  </si>
  <si>
    <t>Sale of Other Capital Assets</t>
  </si>
  <si>
    <t>TOTAL SALES OF GOODS AND SERVICES</t>
  </si>
  <si>
    <t>SETTLEMENTS OF CLAIMS</t>
  </si>
  <si>
    <t>Controlled Substances Act Forfeited Money</t>
  </si>
  <si>
    <t>Judgments and Settlements</t>
  </si>
  <si>
    <t>Tobacco Suit Settlement Receipts</t>
  </si>
  <si>
    <t>TOTAL SETTLEMENT OF CLAIMS</t>
  </si>
  <si>
    <t>EMPLOYEE BENEFITS</t>
  </si>
  <si>
    <t>Teacher Retirement Reimbursement from Funds Outside Treasury</t>
  </si>
  <si>
    <t>Judge’s Retirement Contributions</t>
  </si>
  <si>
    <t>Employee/Other Contributions – Retirement Systems</t>
  </si>
  <si>
    <t>Insurance Premium Contributions – Other</t>
  </si>
  <si>
    <t>State Agency Retirement Contribution</t>
  </si>
  <si>
    <t>Tobacco User Premium Differential</t>
  </si>
  <si>
    <t>Employer Enrollment Fee - Group Benefit Program, ERS</t>
  </si>
  <si>
    <t>TOTAL EMPLOYEE BENEFITS</t>
  </si>
  <si>
    <t>INVESTMENTS</t>
  </si>
  <si>
    <t>Sale of Real Estate Investments</t>
  </si>
  <si>
    <t>Sale of Miscellaneous Short-Term Investments and Short-Term Investment Funds</t>
  </si>
  <si>
    <t>Sale of Other Public Obligations – Long-Term</t>
  </si>
  <si>
    <t>TOTAL INVESTMENTS</t>
  </si>
  <si>
    <t>BOND AND NOTE PROCEEDS</t>
  </si>
  <si>
    <t>Sale of Veterans' Bonds</t>
  </si>
  <si>
    <t>Water Development Bond Sales</t>
  </si>
  <si>
    <t>College Student Loan Bond Sales</t>
  </si>
  <si>
    <t>Tax and Revenue Anticipation Notes</t>
  </si>
  <si>
    <t>Sale of Public Building Bonds</t>
  </si>
  <si>
    <t>Issuance of Commercial Paper</t>
  </si>
  <si>
    <t>Sale of General Obligation/Revenue Bonds</t>
  </si>
  <si>
    <t>Premium/Discount on Bonds Issued</t>
  </si>
  <si>
    <t>TOTAL BOND AND NOTE PROCEEDS</t>
  </si>
  <si>
    <t>INTERFUND TRANSFERS/OTHER SOURCES</t>
  </si>
  <si>
    <t>State Grants, Pass-Through Revenue, Non-Operating</t>
  </si>
  <si>
    <t>State Contributions – Retirement Systems</t>
  </si>
  <si>
    <t>Insurance Premium Contributions – State</t>
  </si>
  <si>
    <t>Interagency Sale of Supplies/Equipment/Services</t>
  </si>
  <si>
    <t>Repayment of Imprest Advances</t>
  </si>
  <si>
    <t>Repayment of Travel Advances</t>
  </si>
  <si>
    <t>Repayment of Petty Cash Advances</t>
  </si>
  <si>
    <t>Repayment of Loans to Other State Agencies</t>
  </si>
  <si>
    <t>Default Deposit Adjustments – Suspense</t>
  </si>
  <si>
    <t>Returned Checks – Default Fund</t>
  </si>
  <si>
    <t>Deposit to Trust or Suspense</t>
  </si>
  <si>
    <t>Deposit of Cash Bonds to Secure Liability</t>
  </si>
  <si>
    <t>Deposit to Trust From Fuels Tax Collections – IFTA</t>
  </si>
  <si>
    <t>State Grants, Pass-Through Revenue, Operating</t>
  </si>
  <si>
    <t>Deposit into the Treasury from Fund Outside the Treasury</t>
  </si>
  <si>
    <t>Deposit of Master Lease Purchase Program Payments from Local Funds</t>
  </si>
  <si>
    <t>Allocations to GR 0001 (Unapp Undyed Diesel), Fund 0002, Fund 0006 and Fund 0057 from Fund 0001 (Motor Fuels Tax)</t>
  </si>
  <si>
    <t>Allocations to Unappropriated GR 0001 from Fund 0001 (Motor Fuel Tax Enforcement)</t>
  </si>
  <si>
    <t>Allocation to Unappropriated GR 0001 from Fund 0001 (Mixed Beverage Tax)</t>
  </si>
  <si>
    <t>Transfers to Available Education Funds from Permanent Education Funds</t>
  </si>
  <si>
    <t>Allocation from Fund 0001 to Unappropriated GR 0001 (Mixed Beverage Gross and Sales Tax)</t>
  </si>
  <si>
    <t>Transfer to GR Account – Foundation School 0193 and Fund for Veterans Assistance 0368 from GR Account – Lottery 5025</t>
  </si>
  <si>
    <t>Allocations from Fund 0001 (Sporting Goods Tax) to Texas Parks and Wildlife Department and Texas Historical Commission Funds</t>
  </si>
  <si>
    <t>Clearance from City, County, MTA and SPD Sales Tax Trust Account 0882 to Unappropriated GR 0001 (City Sales Tax Service Fees)</t>
  </si>
  <si>
    <t>Clearance from City, County, MTA and SPD Sales Tax Trust Account 0882 to Unappropriated GR 0001 (County Sales Tax Service Fees)</t>
  </si>
  <si>
    <t>Clearance from City, County, MTA and SPD Sales Tax Trust Account 0882 to Unappropriated GR 0001 (MTA Sales Tax Service Fees)</t>
  </si>
  <si>
    <t>Clearance from City, County, MTA and SPD Sales Tax Trust Account 0882 to Unappropriated GR 0001 (SPD Sales Tax Service Fees)</t>
  </si>
  <si>
    <t>Other Transfers to GR Account – Hotel Occupancy Tax for Economic Development 5003 from Fund 0001</t>
  </si>
  <si>
    <t>Transfers to GR Account – Foundation School 0193 from Fund 0001 and Property Tax Relief Fund 0304</t>
  </si>
  <si>
    <t>State Office of Risk Management Assessments</t>
  </si>
  <si>
    <t>Allocations to Fund 0001 or Other Funds from Special Funds – UB</t>
  </si>
  <si>
    <t>Transfer to Unappropriated GR 0001 from Disproportionate Share Funds</t>
  </si>
  <si>
    <t>Unappropriated GR 0001 Reimbursement for Statewide Cost Allocation Plan (SWCAP)</t>
  </si>
  <si>
    <t>Allocations to State Textbook Fund 0003 from Available School Fund 0002</t>
  </si>
  <si>
    <t>Allocations to GR 0001 from Fund 0001 (Other Fuels Tax Refunds)</t>
  </si>
  <si>
    <t>STS (TEX-AN) Transfers to General Revenue 0001</t>
  </si>
  <si>
    <t>Capital Complex Transfers to General Revenue 0001</t>
  </si>
  <si>
    <t>Transfer to GR Account – State Owned Multicategorical Teaching Hospital 5049, Unappropriated GR 0001 and for Appropriations for Health and Human Services from GR Account – Lottery 5025</t>
  </si>
  <si>
    <t>Master Lease Transfer Receipts</t>
  </si>
  <si>
    <t>Other Cash Transfers In Between Funds and Accounts – Medicaid Only</t>
  </si>
  <si>
    <t>Operating Transfers Within Agency, Fund or Account and Fiscal Year</t>
  </si>
  <si>
    <t>Operating Transfers In from Fund 0001 – Agency 902 Transactions</t>
  </si>
  <si>
    <t>Revenue and Expenditure Adjustments Within an Agency, Fund or Account and Fiscal Year</t>
  </si>
  <si>
    <t>Federal Pass-Through Revenue Interagency, Non-Operating for General Budgeted</t>
  </si>
  <si>
    <t>Other Cash Transfers Between Funds or Accounts</t>
  </si>
  <si>
    <t>Other Cash Transfers Within a Fund or Account, Between Agencies</t>
  </si>
  <si>
    <t>Unexpended Cash Balance Forward – Federal Funds</t>
  </si>
  <si>
    <t>Unexpended Cash Balance Forward – Other Funds</t>
  </si>
  <si>
    <t>Operating Account Transfers In</t>
  </si>
  <si>
    <t>Transfer to GR Account – 9-1-1 Service Fees 5050 from Emergency Service Fee on Wireless Telecommunications Trust Fund 0875</t>
  </si>
  <si>
    <t>Unexpended Cash Balance Forward – Operating Transfers In</t>
  </si>
  <si>
    <t>Clearance from Trust or Suspense</t>
  </si>
  <si>
    <t>TOTAL INTERFUND TRANSFERS/OTHER SOURCES</t>
  </si>
  <si>
    <t>TOTAL NET REVENUE, INVESTMENTS, BOND AND NOTE PROCEEDS, AND INTERFUND TRANSFERS/OTHER SOURCES</t>
  </si>
  <si>
    <t>2017
Revenue
(All Funds)</t>
  </si>
  <si>
    <t>Assigned Vehicle Identification Number Fees</t>
  </si>
  <si>
    <t>Interest on Judgments</t>
  </si>
  <si>
    <t>Contributions from Public Retirement Systems</t>
  </si>
  <si>
    <t>Central Supply Store Receipts</t>
  </si>
  <si>
    <t>Allocation to GR Account – Foundation School 0193 from Fund 0001 (Occupations Tax)</t>
  </si>
  <si>
    <t>RECEIPT CATEGORY/TYPE/OBJECT</t>
  </si>
  <si>
    <t>Percentage Change</t>
  </si>
  <si>
    <t>TRANSPORTATION</t>
  </si>
  <si>
    <t>TAXES</t>
  </si>
  <si>
    <t>TOTAL TAXES</t>
  </si>
  <si>
    <t>BUSINESS/PROFESSIONAL FEES</t>
  </si>
  <si>
    <t>TOTAL BUSINESS/PROFESSIONAL FEES</t>
  </si>
  <si>
    <t>NON – COMMERCIAL LICENSES AND PERMITS</t>
  </si>
  <si>
    <t>TOTAL NON – COMMERCIAL LICENSES AND PERMITS</t>
  </si>
  <si>
    <t>VIOLATIONS, FINES AND PENALTIES</t>
  </si>
  <si>
    <t>TOTAL VIOLATIONS, FINES AND PENALTIES</t>
  </si>
  <si>
    <t>STATE SERVICE FEES</t>
  </si>
  <si>
    <t>TOTAL STATE SERVICE FEES</t>
  </si>
  <si>
    <t>FEDERAL RECEIPTS</t>
  </si>
  <si>
    <t>TOTAL FEDERAL RECEIPTS</t>
  </si>
  <si>
    <t>OTHER RECEIPTS</t>
  </si>
  <si>
    <t>TOTAL OTHER RECEIPTS</t>
  </si>
  <si>
    <t>TOTAL TRANSPORTATION</t>
  </si>
  <si>
    <t>PERSONAL PROPERTY</t>
  </si>
  <si>
    <t>TOTAL PERSONAL PROPERTY</t>
  </si>
  <si>
    <t>BUSINESS REGULATION</t>
  </si>
  <si>
    <t>45</t>
  </si>
  <si>
    <t>LOTTERY PROCEEDS</t>
  </si>
  <si>
    <t>TOTAL LOTTERY PROCEEDS</t>
  </si>
  <si>
    <t>TOTAL BUSINESS REGULATION</t>
  </si>
  <si>
    <t>INSURANCE</t>
  </si>
  <si>
    <t>TOTAL INSURANCE</t>
  </si>
  <si>
    <t>UTILITIES</t>
  </si>
  <si>
    <t>TOTAL UTILITIES</t>
  </si>
  <si>
    <t>ALCOHOLIC BEVERAGES</t>
  </si>
  <si>
    <t>TOTAL ALCOHOLIC BEVERAGES</t>
  </si>
  <si>
    <t>TOBACCO</t>
  </si>
  <si>
    <t>TOTAL TOBACCO</t>
  </si>
  <si>
    <t>NATURAL RESOURCES</t>
  </si>
  <si>
    <t>35</t>
  </si>
  <si>
    <t>70</t>
  </si>
  <si>
    <t>INTEREST/INVESTMENT INCOME</t>
  </si>
  <si>
    <t>TOTAL INTEREST/INVESTMENT INCOME</t>
  </si>
  <si>
    <t>80</t>
  </si>
  <si>
    <t>LAND INCOME</t>
  </si>
  <si>
    <t>TOTAL LAND INCOME</t>
  </si>
  <si>
    <t>TOTAL NATURAL RESOURCES</t>
  </si>
  <si>
    <t>AGRICULTURE</t>
  </si>
  <si>
    <t>TOTAL AGRICULTURE</t>
  </si>
  <si>
    <t>PARKS AND WILDLIFE</t>
  </si>
  <si>
    <t>TOTAL PARKS AND WILDLIFE</t>
  </si>
  <si>
    <t>EDUCATION</t>
  </si>
  <si>
    <t>40</t>
  </si>
  <si>
    <t>DONATIONS AND GRANTS</t>
  </si>
  <si>
    <t>TOTAL DONATIONS AND GRANTS</t>
  </si>
  <si>
    <t>92</t>
  </si>
  <si>
    <t>TOTAL EDUCATION</t>
  </si>
  <si>
    <t>HEALTH</t>
  </si>
  <si>
    <t>91</t>
  </si>
  <si>
    <t>SETTLEMENT OF CLAIMS</t>
  </si>
  <si>
    <t>TOTAL HEALTH</t>
  </si>
  <si>
    <t>WELFARE AND MENTAL HEALTH/MENTAL RETARDATION</t>
  </si>
  <si>
    <t>TOTAL WELFARE AND MENTAL HEALTH/MENTAL RETARDATION</t>
  </si>
  <si>
    <t>OTHER</t>
  </si>
  <si>
    <t>TOTAL OTHER</t>
  </si>
  <si>
    <t>INVESTMENTS (See Table 12 for details)</t>
  </si>
  <si>
    <t>BOND AND NOTE PROCEEDS (See Table 12 for details)</t>
  </si>
  <si>
    <t>INTERFUND TRANSFERS/OTHER SOURCES (See Table 12 for details)</t>
  </si>
  <si>
    <t>FUNCTION/DEPARTMENT</t>
  </si>
  <si>
    <t>2017
Expenditures
(All Funds)</t>
  </si>
  <si>
    <t>Percentage
Change</t>
  </si>
  <si>
    <t>LEGISLATIVE</t>
  </si>
  <si>
    <t>Senate</t>
  </si>
  <si>
    <t>House of Representatives</t>
  </si>
  <si>
    <t>Texas Legislative Council</t>
  </si>
  <si>
    <t>Legislative Budget Board</t>
  </si>
  <si>
    <t>Legislative Reference Library</t>
  </si>
  <si>
    <t>Commission on Uniform State Laws</t>
  </si>
  <si>
    <t>Sunset Advisory Commission</t>
  </si>
  <si>
    <t>State Auditor's Office</t>
  </si>
  <si>
    <t>TOTAL LEGISLATIVE</t>
  </si>
  <si>
    <t>JUDICIAL</t>
  </si>
  <si>
    <t>Supreme Court</t>
  </si>
  <si>
    <t>Court of Criminal Appeals</t>
  </si>
  <si>
    <t>Office of Court Administration</t>
  </si>
  <si>
    <t>Office of State Prosecuting Attorney</t>
  </si>
  <si>
    <t>Office of Capital and Forensic Writs</t>
  </si>
  <si>
    <t>Court of Appeals – First Court of Appeals District</t>
  </si>
  <si>
    <t>Court of Appeals – Second Court of Appeals District</t>
  </si>
  <si>
    <t>Court of Appeals – Third Court of Appeals District</t>
  </si>
  <si>
    <t>Court of Appeals – Fourth Court of Appeals District</t>
  </si>
  <si>
    <t>Court of Appeals – Fifth Court of Appeals District</t>
  </si>
  <si>
    <t>Court of Appeals – Sixth Court of Appeals District</t>
  </si>
  <si>
    <t>Court of Appeals – Seventh Court of Appeals District</t>
  </si>
  <si>
    <t>Court of Appeals – Eighth Court of Appeals District</t>
  </si>
  <si>
    <t>Court of Appeals – Ninth Court of Appeals District</t>
  </si>
  <si>
    <t>Court of Appeals – Tenth Court of Appeals District</t>
  </si>
  <si>
    <t>Court of Appeals – Eleventh Court of Appeals District</t>
  </si>
  <si>
    <t>Court of Appeals – Twelfth Court of Appeals District</t>
  </si>
  <si>
    <t>Court of Appeals – Thirteenth Court of Appeals District</t>
  </si>
  <si>
    <t>Court of Appeals – Fourteenth Court of Appeals District</t>
  </si>
  <si>
    <t>State Commission on Judicial Conduct</t>
  </si>
  <si>
    <t>Texas State Law Library</t>
  </si>
  <si>
    <t>State Office of Administrative Hearings</t>
  </si>
  <si>
    <t>TOTAL JUDICIAL</t>
  </si>
  <si>
    <t>EXECUTIVE AND ADMINISTRATIVE</t>
  </si>
  <si>
    <t>Governor – Executive</t>
  </si>
  <si>
    <t>Texas Facilities Commission</t>
  </si>
  <si>
    <t>Comptroller of Public Accounts</t>
  </si>
  <si>
    <t>Texas State Library and Archives Commission</t>
  </si>
  <si>
    <t>Secretary of State</t>
  </si>
  <si>
    <t>Department of Information Resources</t>
  </si>
  <si>
    <t>Texas Public Finance Authority</t>
  </si>
  <si>
    <t>Texas Bond Review Board</t>
  </si>
  <si>
    <t>Texas Ethics Commission</t>
  </si>
  <si>
    <t>Texas Lottery Commission</t>
  </si>
  <si>
    <t>Office of Public Utility Counsel</t>
  </si>
  <si>
    <t>Commission on State Emergency Communications</t>
  </si>
  <si>
    <t>State Office of Risk Management</t>
  </si>
  <si>
    <t>Texas Historical Commission</t>
  </si>
  <si>
    <t>State Preservation Board</t>
  </si>
  <si>
    <t>Texas Commission on the Arts</t>
  </si>
  <si>
    <t>Comptroller – State Fiscal</t>
  </si>
  <si>
    <t>Comptroller – State Energy Conservation Office</t>
  </si>
  <si>
    <t>Texas Treasury Safekeeping Trust Company</t>
  </si>
  <si>
    <t>TOTAL EXECUTIVE AND ADMINISTRATIVE</t>
  </si>
  <si>
    <t>REGULATORY SERVICES</t>
  </si>
  <si>
    <t>State Securities Board</t>
  </si>
  <si>
    <t>Texas Real Estate Commission</t>
  </si>
  <si>
    <t>Office of Public Insurance Counsel</t>
  </si>
  <si>
    <t>Office of Injured Employee Counsel</t>
  </si>
  <si>
    <t>Department of Savings and Mortgage Lending</t>
  </si>
  <si>
    <t>Texas Department of Banking</t>
  </si>
  <si>
    <t>Texas Department of Licensing and Regulation</t>
  </si>
  <si>
    <t>Texas Department of Insurance</t>
  </si>
  <si>
    <t>Texas State Board of Plumbing Examiners</t>
  </si>
  <si>
    <t>Texas State Board of Public Accountancy</t>
  </si>
  <si>
    <t>Texas Alcoholic Beverage Commission</t>
  </si>
  <si>
    <t>Texas Board of Architectural Examiners</t>
  </si>
  <si>
    <t>Texas Board of Professional Engineers</t>
  </si>
  <si>
    <t>Texas Board of Professional Land Surveying</t>
  </si>
  <si>
    <t>Office of Consumer Credit Commissioner</t>
  </si>
  <si>
    <t>Credit Union Department</t>
  </si>
  <si>
    <t>Public Utility Commission of Texas</t>
  </si>
  <si>
    <t>Texas Racing Commission</t>
  </si>
  <si>
    <t>Texas Board of Professional Geoscientists</t>
  </si>
  <si>
    <t>Texas Medical Board</t>
  </si>
  <si>
    <t>State Board of Dental Examiners</t>
  </si>
  <si>
    <t>Texas Board of Nursing</t>
  </si>
  <si>
    <t>Texas Board of Chiropractic Examiners</t>
  </si>
  <si>
    <t>State Board of Podiatric Medical Examiners</t>
  </si>
  <si>
    <t>Texas Funeral Service Commission</t>
  </si>
  <si>
    <t>Texas Optometry Board</t>
  </si>
  <si>
    <t>Texas State Board of Pharmacy</t>
  </si>
  <si>
    <t>Board of Examiners of Psychologists</t>
  </si>
  <si>
    <t>Executive Council of Physical and Occupational Therapy Examiners</t>
  </si>
  <si>
    <t>Low-Level Radioactive Waste Disposal Compact Commission</t>
  </si>
  <si>
    <t>State Board of Veterinary Medical Examiners</t>
  </si>
  <si>
    <t>TOTAL REGULATORY SERVICES</t>
  </si>
  <si>
    <t>HEALTH AND HUMAN SERVICES</t>
  </si>
  <si>
    <t>Health Professions Council</t>
  </si>
  <si>
    <t>Texas Veterans Commission</t>
  </si>
  <si>
    <t>Cancer Prevention and Research Institute of Texas</t>
  </si>
  <si>
    <t>TOTAL HEALTH AND HUMAN SERVICES</t>
  </si>
  <si>
    <t>NATURAL RESOURCES/RECREATIONAL SERVICES</t>
  </si>
  <si>
    <t>Railroad Commission of Texas</t>
  </si>
  <si>
    <t>Texas Animal Health Commission</t>
  </si>
  <si>
    <t>Texas Water Development Board</t>
  </si>
  <si>
    <t>Texas Commission on Environmental Quality</t>
  </si>
  <si>
    <t>State Soil and Water Conservation Board</t>
  </si>
  <si>
    <t>TOTAL NATURAL RESOURCES/RECREATIONAL SERVICES</t>
  </si>
  <si>
    <t>Texas Department of Motor Vehicles</t>
  </si>
  <si>
    <t>LOTTERY WINNINGS PAID</t>
  </si>
  <si>
    <t>TOTAL LOTTERY WINNINGS PAID</t>
  </si>
  <si>
    <t>PUBLIC SAFETY AND CORRECTIONS</t>
  </si>
  <si>
    <t>Texas Commission on Law Enforcement</t>
  </si>
  <si>
    <t>Commission on Jail Standards</t>
  </si>
  <si>
    <t>Texas Commission on Fire Protection</t>
  </si>
  <si>
    <t>Texas Juvenile Justice Department</t>
  </si>
  <si>
    <t>Texas Department of Criminal Justice</t>
  </si>
  <si>
    <t>TOTAL PUBLIC SAFETY AND CORRECTIONS</t>
  </si>
  <si>
    <t>Comptroller – Prepaid Higher Education Tuition Board</t>
  </si>
  <si>
    <t>Teacher Retirement System of Texas</t>
  </si>
  <si>
    <t>The University of Texas M.D. Anderson Cancer Center</t>
  </si>
  <si>
    <t>Texas A&amp;M Veterinary Medical Diagnostic Laboratory</t>
  </si>
  <si>
    <t>Texas A&amp;M Forest Service</t>
  </si>
  <si>
    <t>Public Community/Junior Colleges</t>
  </si>
  <si>
    <t>Texas A&amp;M University System Health Science Center</t>
  </si>
  <si>
    <t>Texas A&amp;M University System</t>
  </si>
  <si>
    <t>Texas A&amp;M University</t>
  </si>
  <si>
    <t>Texas A&amp;M Engineering Experiment Station</t>
  </si>
  <si>
    <t>Tarleton State University</t>
  </si>
  <si>
    <t>The University of Texas at Arlington</t>
  </si>
  <si>
    <t>Prairie View A&amp;M University</t>
  </si>
  <si>
    <t>Texas Engineering Extension Service</t>
  </si>
  <si>
    <t>Texas Southern University</t>
  </si>
  <si>
    <t>Texas A&amp;M University at Galveston</t>
  </si>
  <si>
    <t>Texas State Technical College System</t>
  </si>
  <si>
    <t>The University of Texas System</t>
  </si>
  <si>
    <t>The University of Texas at Austin</t>
  </si>
  <si>
    <t>The University of Texas Medical Branch at Galveston</t>
  </si>
  <si>
    <t>The University of Texas at El Paso</t>
  </si>
  <si>
    <t>Texas A&amp;M Transportation Institute</t>
  </si>
  <si>
    <t>University of Texas Southwestern Medical Center</t>
  </si>
  <si>
    <t>University of Houston</t>
  </si>
  <si>
    <t>Texas Woman’s University</t>
  </si>
  <si>
    <t>Texas A&amp;M University – Kingsville</t>
  </si>
  <si>
    <t>Texas Tech University</t>
  </si>
  <si>
    <t>Lamar University</t>
  </si>
  <si>
    <t>Midwestern State University</t>
  </si>
  <si>
    <t>Angelo State University</t>
  </si>
  <si>
    <t>The University of Texas at Dallas</t>
  </si>
  <si>
    <t>Texas Tech University Health Sciences Center</t>
  </si>
  <si>
    <t>The University of Texas of the Permian Basin</t>
  </si>
  <si>
    <t>The University of Texas at San Antonio</t>
  </si>
  <si>
    <t>The University of Texas Health Science Center at Houston</t>
  </si>
  <si>
    <t>The University of Texas Health Science Center at San Antonio</t>
  </si>
  <si>
    <t>The University of Texas Rio Grande Valley</t>
  </si>
  <si>
    <t>The University of Texas at Tyler</t>
  </si>
  <si>
    <t>Texas A&amp;M University – Commerce</t>
  </si>
  <si>
    <t>University of North Texas</t>
  </si>
  <si>
    <t>Sam Houston State University</t>
  </si>
  <si>
    <t>Texas State University</t>
  </si>
  <si>
    <t>Stephen F. Austin State University</t>
  </si>
  <si>
    <t>Sul Ross State University</t>
  </si>
  <si>
    <t>West Texas A&amp;M University</t>
  </si>
  <si>
    <t>Texas State University System</t>
  </si>
  <si>
    <t>University of Houston – Clear Lake</t>
  </si>
  <si>
    <t>Texas A&amp;M University – Corpus Christi</t>
  </si>
  <si>
    <t>Texas A&amp;M International University</t>
  </si>
  <si>
    <t>University of North Texas Health Science Center at Fort Worth</t>
  </si>
  <si>
    <t>Texas A&amp;M University – Texarkana</t>
  </si>
  <si>
    <t>University of Houston – Victoria</t>
  </si>
  <si>
    <t>Texas Tech University System</t>
  </si>
  <si>
    <t>University of North Texas System</t>
  </si>
  <si>
    <t>Texas School for the Blind and Visually Impaired</t>
  </si>
  <si>
    <t>Texas School for the Deaf</t>
  </si>
  <si>
    <t>University of North Texas at Dallas</t>
  </si>
  <si>
    <t>Texas Tech University Health Sciences Center - El Paso</t>
  </si>
  <si>
    <t>Texas Higher Education Coordinating Board</t>
  </si>
  <si>
    <t>University of Houston System</t>
  </si>
  <si>
    <t>University of Houston – Downtown</t>
  </si>
  <si>
    <t>The University of Texas Health Center at Tyler</t>
  </si>
  <si>
    <t>Lamar State College – Orange</t>
  </si>
  <si>
    <t>Lamar State College – Port Arthur</t>
  </si>
  <si>
    <t>Lamar Institute of Technology</t>
  </si>
  <si>
    <t>Texas Emergency Services Retirement System</t>
  </si>
  <si>
    <t>Employees Retirement System of Texas</t>
  </si>
  <si>
    <t>State Pension Review Board</t>
  </si>
  <si>
    <t>CAPITAL OUTLAY</t>
  </si>
  <si>
    <t>TOTAL CAPITAL OUTLAY</t>
  </si>
  <si>
    <t>DEBT SERVICE – INTEREST</t>
  </si>
  <si>
    <t>TOTAL DEBT SERVICE – INTEREST</t>
  </si>
  <si>
    <t>INVESTMENTS (See Table 15)</t>
  </si>
  <si>
    <t>DEBT SERVICE – PRINCIPAL (See Table 15)</t>
  </si>
  <si>
    <t>INTERFUND TRANSFERS/OTHER USES (See Table 15)</t>
  </si>
  <si>
    <t>TOTAL NET EXPENDITURES, INVESTMENTS, DEBT SERVICE - PRINCIPAL, AND INTERFUND TRANSFERS/OTHER USES</t>
  </si>
  <si>
    <t>EXPENDITURE CATEGORY/OBJECT</t>
  </si>
  <si>
    <t>SALARIES AND WAGES</t>
  </si>
  <si>
    <t>Salaries and Wages – Line Item Exempt Positions</t>
  </si>
  <si>
    <t>Salaries and Wages – Classified and Non-Classified Permanent Full-Time Employees</t>
  </si>
  <si>
    <t>7003</t>
  </si>
  <si>
    <t>Salaries and Wages – Classified and Non-Classified Permanent Part-Time Employees</t>
  </si>
  <si>
    <t>Salaries and Wages – Classified and Non-Classified Non-Permanent Full-Time Employees</t>
  </si>
  <si>
    <t>7005</t>
  </si>
  <si>
    <t>Salaries and Wages – Classified and Non-Classified Non-Permanent Part-Time Employees</t>
  </si>
  <si>
    <t>Salaries and Wages – Hourly Full-Time Employees</t>
  </si>
  <si>
    <t>Salaries and Wages – Hourly Part-Time Employees</t>
  </si>
  <si>
    <t>Higher Education Salaries – Faculty/Academic Employees</t>
  </si>
  <si>
    <t>Higher Education Salaries – Faculty/Academic Equivalent Employees</t>
  </si>
  <si>
    <t>7010</t>
  </si>
  <si>
    <t>Higher Education Salaries – Professional/Administrative Employees</t>
  </si>
  <si>
    <t>Higher Education Salaries – Extension–Professional/ Administrative Employees</t>
  </si>
  <si>
    <t>Higher Education Salaries – Student Employees</t>
  </si>
  <si>
    <t>7015</t>
  </si>
  <si>
    <t>Higher Education Salaries – Classified Employees</t>
  </si>
  <si>
    <t>Salaries and Wages – Employees Receiving Twice-A-Month Salary Payment</t>
  </si>
  <si>
    <t>One-Time Merit Increase</t>
  </si>
  <si>
    <t>Hardship Stations Pay</t>
  </si>
  <si>
    <t>7019</t>
  </si>
  <si>
    <t>Compensatory Time Pay</t>
  </si>
  <si>
    <t>7020</t>
  </si>
  <si>
    <t>Hazardous Duty Pay</t>
  </si>
  <si>
    <t>7021</t>
  </si>
  <si>
    <t>Overtime Pay</t>
  </si>
  <si>
    <t>Longevity Pay</t>
  </si>
  <si>
    <t>7023</t>
  </si>
  <si>
    <t>Lump Sum Termination Payment</t>
  </si>
  <si>
    <t>7024</t>
  </si>
  <si>
    <t>Termination Pay – Death Benefits</t>
  </si>
  <si>
    <t>Compensatory or Salary Per Diem</t>
  </si>
  <si>
    <t>Productivity Bonus Awards</t>
  </si>
  <si>
    <t>7031</t>
  </si>
  <si>
    <t>Emoluments and Allowances</t>
  </si>
  <si>
    <t>7035</t>
  </si>
  <si>
    <t>Stipend Pay</t>
  </si>
  <si>
    <t>Incentive Award for Authorized Service to Veterans</t>
  </si>
  <si>
    <t>Recruitment and Retention Bonuses</t>
  </si>
  <si>
    <t>Benefit Replacement Pay</t>
  </si>
  <si>
    <t>TOTAL SALARIES AND WAGES</t>
  </si>
  <si>
    <t>Employees Retirement – State Contribution</t>
  </si>
  <si>
    <t>7033</t>
  </si>
  <si>
    <t>Employee Retirement – Other Employment Expenses</t>
  </si>
  <si>
    <t>7040</t>
  </si>
  <si>
    <t>Additional Payroll Retirement Contribution</t>
  </si>
  <si>
    <t>Employee Insurance Payments – Employer Contribution</t>
  </si>
  <si>
    <t>7042</t>
  </si>
  <si>
    <t>Payroll Health Insurance Contribution</t>
  </si>
  <si>
    <t>F.I.C.A. Employer Matching Contributions</t>
  </si>
  <si>
    <t>Unemployment Compensation Benefits – Special Fund Reimbursement</t>
  </si>
  <si>
    <t>7061</t>
  </si>
  <si>
    <t>Workers’ Compensation Claims – Self Insurance Programs</t>
  </si>
  <si>
    <t>Workers’ Compensation – Indemnity Payments</t>
  </si>
  <si>
    <t>Retirement/Benefits Payments – Judicial Retirement System</t>
  </si>
  <si>
    <t>Optional Retirement – State Match</t>
  </si>
  <si>
    <t>Optional Retirement Differential</t>
  </si>
  <si>
    <t>Workers’ Compensation – Medical Services and Attorney Payments</t>
  </si>
  <si>
    <t>Workers’ Compensation Self Insurance Programs – Medical Services and Attorney Payments</t>
  </si>
  <si>
    <t>Employee Benefit Payments</t>
  </si>
  <si>
    <t>Allocations from Fund 0001 to TRS Trust Account 0960, Retired School Employee GIP Trust 0989, and GR Account – Excess Benefit Arrangement, TRS 5031 (Dedicated Receipts)</t>
  </si>
  <si>
    <t>SUPPLIES AND MATERIALS</t>
  </si>
  <si>
    <t>Postal Services</t>
  </si>
  <si>
    <t>Consumables</t>
  </si>
  <si>
    <t>Fuels and Lubricants – Other</t>
  </si>
  <si>
    <t>Fuels and Lubricants – Aircraft</t>
  </si>
  <si>
    <t>Chemicals and Gases</t>
  </si>
  <si>
    <t>Medical Supplies</t>
  </si>
  <si>
    <t>Food Purchased by the State</t>
  </si>
  <si>
    <t>Food Purchased for Wards of the State</t>
  </si>
  <si>
    <t>Personal Items – Wards of the State</t>
  </si>
  <si>
    <t>Credit Card Purchases for Clients or Wards of the State</t>
  </si>
  <si>
    <t>Services for Wards of the State</t>
  </si>
  <si>
    <t>Supplies/Materials – Agriculture, Construction and Hardware</t>
  </si>
  <si>
    <t>7330</t>
  </si>
  <si>
    <t>Parts – Furnishings and Equipment</t>
  </si>
  <si>
    <t>Plants</t>
  </si>
  <si>
    <t>7333</t>
  </si>
  <si>
    <t>Fabrics and Linens</t>
  </si>
  <si>
    <t>TOTAL SUPPLIES AND MATERIALS</t>
  </si>
  <si>
    <t>OTHER EXPENDITURES</t>
  </si>
  <si>
    <t>7071</t>
  </si>
  <si>
    <t>State Employee Relocation</t>
  </si>
  <si>
    <t>7201</t>
  </si>
  <si>
    <t>Membership Dues</t>
  </si>
  <si>
    <t>Tuition – Employee Training</t>
  </si>
  <si>
    <t>Insurance Premiums and Deductibles</t>
  </si>
  <si>
    <t>Employee Bonds</t>
  </si>
  <si>
    <t>Service Fee Paid to the Lottery Operator</t>
  </si>
  <si>
    <t>7207</t>
  </si>
  <si>
    <t>Lottery Incentive Bonus</t>
  </si>
  <si>
    <t>Fees and Other Charges</t>
  </si>
  <si>
    <t>7211</t>
  </si>
  <si>
    <t>Awards</t>
  </si>
  <si>
    <t>7213</t>
  </si>
  <si>
    <t>Training Expenses – Other</t>
  </si>
  <si>
    <t>7216</t>
  </si>
  <si>
    <t>Insurance Premiums – Approved by Board of Insurance and Attorney General</t>
  </si>
  <si>
    <t>Fees for Receiving Electronic Payments</t>
  </si>
  <si>
    <t>Filing Fees – Documents</t>
  </si>
  <si>
    <t>Insurance Premiums and Deductibles – No Approval Required</t>
  </si>
  <si>
    <t>Hazardous Waste Disposal Services</t>
  </si>
  <si>
    <t>Temporary Employment Agencies</t>
  </si>
  <si>
    <t>Cleaning Services</t>
  </si>
  <si>
    <t>Placement Services</t>
  </si>
  <si>
    <t>Client-Worker Services</t>
  </si>
  <si>
    <t>Advertising Services</t>
  </si>
  <si>
    <t>Data Processing Services</t>
  </si>
  <si>
    <t>Computer Services – Statewide Technology Center</t>
  </si>
  <si>
    <t>Freight/Delivery Service</t>
  </si>
  <si>
    <t>DIR Payments to Statewide Technology Center</t>
  </si>
  <si>
    <t>Investigation Expenses</t>
  </si>
  <si>
    <t>Emergency Abatement Response</t>
  </si>
  <si>
    <t>Purchased Contracted Services</t>
  </si>
  <si>
    <t>Promotional Items</t>
  </si>
  <si>
    <t>Personal Property – Furnishings, Equipment and Other – Expensed</t>
  </si>
  <si>
    <t>Parts – Computer Equipment – Expensed</t>
  </si>
  <si>
    <t>Real Property and Improvements – Expensed</t>
  </si>
  <si>
    <t>7355</t>
  </si>
  <si>
    <t>Intangible Assets – Land Use Rights – Term – Expensed</t>
  </si>
  <si>
    <t>Intangible Assets – Patents and Copyrights – Expensed</t>
  </si>
  <si>
    <t>Intangible Assets – Trademarks – Expensed</t>
  </si>
  <si>
    <t>Personal Property – Furnishings and Equipment – Controlled</t>
  </si>
  <si>
    <t>Personal Property – Computer Equipment – Expensed</t>
  </si>
  <si>
    <t>Personal Property – Computer Equipment – Controlled</t>
  </si>
  <si>
    <t>Intangible Property – Computer Software – Expensed</t>
  </si>
  <si>
    <t>Personal Property – Books and Reference Materials – Expensed</t>
  </si>
  <si>
    <t>Personal Property – Animals – Expensed</t>
  </si>
  <si>
    <t>Personal Property – Books and Reference Materials – Capitalized</t>
  </si>
  <si>
    <t>7636</t>
  </si>
  <si>
    <t>Texas Tomorrow Fund – Payment of Prepaid Tuition and Required Higher Education Fees</t>
  </si>
  <si>
    <t>7639</t>
  </si>
  <si>
    <t>Texas Tomorrow Fund – Payment of Earnings to Purchaser (Due Upon Refund)</t>
  </si>
  <si>
    <t>Breakage Payments – Horse Racing</t>
  </si>
  <si>
    <t>Breakage Payments – Greyhound Racing</t>
  </si>
  <si>
    <t>Rebates – Tuition</t>
  </si>
  <si>
    <t>Grants – Public Incentive Programs</t>
  </si>
  <si>
    <t>Loans to Political Subdivisions</t>
  </si>
  <si>
    <t>Loans to College Students</t>
  </si>
  <si>
    <t>Loans to Non-Governmental Entities</t>
  </si>
  <si>
    <t>Interest on Delayed Payments</t>
  </si>
  <si>
    <t>Arbitrage</t>
  </si>
  <si>
    <t>Other Financing Fees</t>
  </si>
  <si>
    <t>Interest on Refund or Credit of Tax or Fee</t>
  </si>
  <si>
    <t>Interest on Protest Payments</t>
  </si>
  <si>
    <t>Replenish Petty/Travel/Imprest Cash Shortage</t>
  </si>
  <si>
    <t>Escheated Funds Payments</t>
  </si>
  <si>
    <t>Payment From State Appropriation to Local Account</t>
  </si>
  <si>
    <t>TOTAL OTHER EXPENDITURES</t>
  </si>
  <si>
    <t>PUBLIC ASSISTANCE PAYMENTS</t>
  </si>
  <si>
    <t>Public Assistance Payments – Unemployment</t>
  </si>
  <si>
    <t>Return of Retirement Contributions</t>
  </si>
  <si>
    <t>Grants – Community Service Programs</t>
  </si>
  <si>
    <t>Grants – Individuals</t>
  </si>
  <si>
    <t>7640</t>
  </si>
  <si>
    <t>Public Assistance – Child Support Payments, Non-Title IV-D</t>
  </si>
  <si>
    <t>7641</t>
  </si>
  <si>
    <t>Public Assistance – Temporary Assistance for Needy Families (TANF)</t>
  </si>
  <si>
    <t>Public Assistance – Child Support Payments, Title IV-D</t>
  </si>
  <si>
    <t>Other Financial Services</t>
  </si>
  <si>
    <t>Commodity Distribution Program</t>
  </si>
  <si>
    <t>7645</t>
  </si>
  <si>
    <t>Disaster Relief Payments</t>
  </si>
  <si>
    <t>7651</t>
  </si>
  <si>
    <t>Financial Services – Discharged Convicts</t>
  </si>
  <si>
    <t>7652</t>
  </si>
  <si>
    <t>Financial Services – Rehabilitation Clients</t>
  </si>
  <si>
    <t>7661</t>
  </si>
  <si>
    <t>Medical Services – Nursing Home Programs</t>
  </si>
  <si>
    <t>7662</t>
  </si>
  <si>
    <t>Vendor Drug Program</t>
  </si>
  <si>
    <t>Supplementary Medical Insurance Benefits</t>
  </si>
  <si>
    <t>Medical Services and Specialties</t>
  </si>
  <si>
    <t>Grants-in-Aid (Foster Care)</t>
  </si>
  <si>
    <t>Grants-in-Aid (Care for Aged, Blind and Disabled)</t>
  </si>
  <si>
    <t>Grants-in-Aid (Services for Children/Clients)</t>
  </si>
  <si>
    <t>Grants-in-Aid (Transportation)</t>
  </si>
  <si>
    <t>Family Planning Services</t>
  </si>
  <si>
    <t>Employment Social Services</t>
  </si>
  <si>
    <t>Grants – College/Vocational Students</t>
  </si>
  <si>
    <t>Grants-in-Aid (Food)</t>
  </si>
  <si>
    <t>Grants – Survivors</t>
  </si>
  <si>
    <t>TOTAL PUBLIC ASSISTANCE PAYMENTS</t>
  </si>
  <si>
    <t>INTERGOVERNMENTAL PAYMENTS</t>
  </si>
  <si>
    <t>Textbooks for Public Free Schools</t>
  </si>
  <si>
    <t>Grants – Elementary and Secondary Schools</t>
  </si>
  <si>
    <t>School Apportionment – Foundation Program</t>
  </si>
  <si>
    <t>7604</t>
  </si>
  <si>
    <t>Grants – Council of Governments</t>
  </si>
  <si>
    <t>Grants – Judicial Districts</t>
  </si>
  <si>
    <t>Allocation to Cities - Mixed Beverage Sales Tax</t>
  </si>
  <si>
    <t>Allocation to Cities – Mixed Beverage Tax</t>
  </si>
  <si>
    <t>Allocation to Counties – Mixed Beverage Tax</t>
  </si>
  <si>
    <t>Allocation for International Fuels Tax Agreement (IFTA)</t>
  </si>
  <si>
    <t>Allocation to Counties - Mixed Beverage Sales Tax</t>
  </si>
  <si>
    <t>TOTAL INTERGOVERNMENTAL PAYMENTS</t>
  </si>
  <si>
    <t>Lottery Winnings</t>
  </si>
  <si>
    <t>7209</t>
  </si>
  <si>
    <t>Lottery Winnings – Installment</t>
  </si>
  <si>
    <t>TRAVEL</t>
  </si>
  <si>
    <t>Travel In-State – Public Transportation Fares</t>
  </si>
  <si>
    <t>Travel In-State – Mileage</t>
  </si>
  <si>
    <t>Travel – Per Diem, Non-Overnight Travel – Legislature</t>
  </si>
  <si>
    <t>Travel In-State – Actual Meal and Lodging Expenses – Overnight Travel</t>
  </si>
  <si>
    <t>Travel In-State – Incidental Expenses</t>
  </si>
  <si>
    <t>Travel In-State – Meals and Lodging</t>
  </si>
  <si>
    <t>Travel In-State – Non-Overnight Travel (Meals)</t>
  </si>
  <si>
    <t>Travel In-State – Actual Expense Meals – Non-Overnight Travel</t>
  </si>
  <si>
    <t>Travel In-State – Board or Commission Member Meal and Lodging Expenses</t>
  </si>
  <si>
    <t>Travel Out-of-State – Public Transportation Fares</t>
  </si>
  <si>
    <t>Travel Out-of-State – Mileage</t>
  </si>
  <si>
    <t>Travel – Per Diem, Overnight Travel – Legislature</t>
  </si>
  <si>
    <t>Travel Out-of-State – Actual Meal and Lodging Expenses, Overnight Travel</t>
  </si>
  <si>
    <t>Travel Out-of-State – Incidental Expenses</t>
  </si>
  <si>
    <t>Travel Out-of-State – Non-Overnight Travel (Meals)</t>
  </si>
  <si>
    <t>Travel Out-of-State – Actual Expense Meals – Non-Overnight Travel</t>
  </si>
  <si>
    <t>Travel – Foreign</t>
  </si>
  <si>
    <t>Travel In-State – Single Engine Aircraft Mileage</t>
  </si>
  <si>
    <t>Travel Out-of-State – Single Engine Aircraft Mileage</t>
  </si>
  <si>
    <t>Travel In-State – Twin Engine Aircraft Mileage</t>
  </si>
  <si>
    <t>Travel Out-of-State – Twin Engine Aircraft Mileage</t>
  </si>
  <si>
    <t>Travel In-State – Turbine Powered or Other Aircraft Mileage</t>
  </si>
  <si>
    <t>Travel Out-of-State – Turbine Powered or Other Aircraft Mileage</t>
  </si>
  <si>
    <t>Travel – Apartment/House Rental Expense</t>
  </si>
  <si>
    <t>Travel Out-of-State – Board or Commission Member - Meal and Lodging Expenses</t>
  </si>
  <si>
    <t>Travel – Prospective State Employees</t>
  </si>
  <si>
    <t>Legislative Per Diem</t>
  </si>
  <si>
    <t>Travel In-State – State Hotel Occupancy Tax Expense Inside Galveston City Limits</t>
  </si>
  <si>
    <t>Travel In-State – State Hotel Occupancy Tax Expense Inside South Padre Island City Limits</t>
  </si>
  <si>
    <t>Travel In-State – State Hotel Occupancy Tax Expense Inside Port Aransas City Limits</t>
  </si>
  <si>
    <t>TOTAL TRAVEL</t>
  </si>
  <si>
    <t>Foreign Office Activities</t>
  </si>
  <si>
    <t>Consultant Services – Approval by Office of the Governor</t>
  </si>
  <si>
    <t>Consultant Services – Other</t>
  </si>
  <si>
    <t>Educational/Training Services</t>
  </si>
  <si>
    <t>Financial and Accounting Services</t>
  </si>
  <si>
    <t>Hearings Officers – Pre-approved by the State Office of Administrative Hearings</t>
  </si>
  <si>
    <t>Medical Services</t>
  </si>
  <si>
    <t>Veterinary Services</t>
  </si>
  <si>
    <t>Lecturers – Higher Education</t>
  </si>
  <si>
    <t>Other Professional Services</t>
  </si>
  <si>
    <t>Investment Counseling Services</t>
  </si>
  <si>
    <t>Architectural/Engineering Services</t>
  </si>
  <si>
    <t>Legal Services – Approval by the State Office of Administrative Hearings</t>
  </si>
  <si>
    <t>Legal Services</t>
  </si>
  <si>
    <t>Race Track Officials</t>
  </si>
  <si>
    <t>Information Technology Services</t>
  </si>
  <si>
    <t>Interest on Governmental and Fiduciary Long-Term Debt</t>
  </si>
  <si>
    <t>Interest – Other</t>
  </si>
  <si>
    <t>Interest on Proprietary Long-Term Debt – Operating</t>
  </si>
  <si>
    <t>Interest on Proprietary Long-Term Debt – Non-Operating</t>
  </si>
  <si>
    <t>HIGHWAY CONSTRUCTION</t>
  </si>
  <si>
    <t>7347</t>
  </si>
  <si>
    <t>Real Property – Construction in Progress – Highway Network – Capitalized</t>
  </si>
  <si>
    <t>7348</t>
  </si>
  <si>
    <t>Real Property – Land – Highway Right-of-Way – Capitalized</t>
  </si>
  <si>
    <t>TOTAL HIGHWAY CONSTRUCTION</t>
  </si>
  <si>
    <t>Real Property – Facilities and Other Improvements – Capitalized</t>
  </si>
  <si>
    <t>Real Property – Facilities and Other Improvements – Capital Lease</t>
  </si>
  <si>
    <t>Real Property – Construction in Progress – Capitalized</t>
  </si>
  <si>
    <t>7342</t>
  </si>
  <si>
    <t>Real Property – Buildings – Capitalized</t>
  </si>
  <si>
    <t>7343</t>
  </si>
  <si>
    <t>Real Property – Building Improvements – Capitalized</t>
  </si>
  <si>
    <t>7344</t>
  </si>
  <si>
    <t>Leasehold Improvements – Capitalized</t>
  </si>
  <si>
    <t>7345</t>
  </si>
  <si>
    <t>Real Property – Land – Capitalized</t>
  </si>
  <si>
    <t>7346</t>
  </si>
  <si>
    <t>Real Property – Land Improvements – Capitalized</t>
  </si>
  <si>
    <t>7351</t>
  </si>
  <si>
    <t>Personal Property – Passenger Cars – Capital Lease</t>
  </si>
  <si>
    <t>7352</t>
  </si>
  <si>
    <t>Personal Property – Other Motor Vehicles – Capital Lease</t>
  </si>
  <si>
    <t>Real Property – Infrastructure – Capitalized</t>
  </si>
  <si>
    <t>Real Property – Infrastructure – Preservation Costs – Capitalized</t>
  </si>
  <si>
    <t>Personal Property – Capitalized</t>
  </si>
  <si>
    <t>Personal Property – Boats – Capitalized</t>
  </si>
  <si>
    <t>Personal Property – Capital Lease</t>
  </si>
  <si>
    <t>Personal Property – Works of Art and Historical Treasures – Capitalized</t>
  </si>
  <si>
    <t>Personal Property – Passenger Cars – Capitalized</t>
  </si>
  <si>
    <t>Personal Property – Other Motor Vehicles – Capitalized</t>
  </si>
  <si>
    <t>Personal Property – Furnishings and Equipment – Capitalized</t>
  </si>
  <si>
    <t>Personal Property – Aircraft – Capitalized</t>
  </si>
  <si>
    <t>Personal Property – Furnishings and Equipment – Capital Lease</t>
  </si>
  <si>
    <t>Personal Property – Computer Equipment – Capitalized</t>
  </si>
  <si>
    <t>Personal Property – Computer Equipment – Capital Lease</t>
  </si>
  <si>
    <t>Personal Property – Animals – Capitalized</t>
  </si>
  <si>
    <t>Personal Property – Construction in Progress – Fabrication of Equipment – Capitalized</t>
  </si>
  <si>
    <t>Intangible Property – Computer Software – Internally Generated – Capitalized</t>
  </si>
  <si>
    <t>Intangible Property – Computer Software – Purchased – Capitalized</t>
  </si>
  <si>
    <t>Personal Property – Telecommunications Equipment – Capitalized</t>
  </si>
  <si>
    <t>Real Property – Infrastructure – Telecommunications – Capital Lease</t>
  </si>
  <si>
    <t>Real Property – Infrastructure – Telecommunications – Capitalized</t>
  </si>
  <si>
    <t>REPAIRS AND MAINTENANCE</t>
  </si>
  <si>
    <t>Personal Property – Maintenance and Repair – Computer Software – Expensed</t>
  </si>
  <si>
    <t>Personal Property – Maintenance and Repair – Aircraft – Expensed</t>
  </si>
  <si>
    <t>Real Property – Buildings – Maintenance and Repair – Expensed</t>
  </si>
  <si>
    <t>Personal Property – Maintenance and Repair – Computer Equipment – Expensed</t>
  </si>
  <si>
    <t>Real Property – Infrastructure – Maintenance and Repair – Expensed</t>
  </si>
  <si>
    <t>Real Property – Land – Maintenance and Repair – Expensed</t>
  </si>
  <si>
    <t>Real Property – Facilities and Other Improvements – Maintenance and Repair – Expensed</t>
  </si>
  <si>
    <t>7354</t>
  </si>
  <si>
    <t>Leasehold Improvements – Expensed</t>
  </si>
  <si>
    <t>Real Property – Infrastructure – Preservation Costs – Expensed</t>
  </si>
  <si>
    <t>Personal Property – Maintenance and Repair – Expensed</t>
  </si>
  <si>
    <t>Personal Property – Maintenance and Repair – Motor Vehicles – Expensed</t>
  </si>
  <si>
    <t>Real Property – Infrastructure – Telecommunications – Maintenance and Repair – Expensed</t>
  </si>
  <si>
    <t>TOTAL REPAIRS AND MAINTENANCE</t>
  </si>
  <si>
    <t>COMMUNICATIONS AND UTILITIES</t>
  </si>
  <si>
    <t>Communication Services</t>
  </si>
  <si>
    <t>Statewide Telecommunications Network</t>
  </si>
  <si>
    <t>Electricity</t>
  </si>
  <si>
    <t>Natural and Liquefied Petroleum Gas</t>
  </si>
  <si>
    <t>Telecommunications – Long Distance</t>
  </si>
  <si>
    <t>Telecommunications – Monthly Charge</t>
  </si>
  <si>
    <t>Telecommunications – Parts and Supplies</t>
  </si>
  <si>
    <t>Telecommunications – Other Service Charges</t>
  </si>
  <si>
    <t>Personal Property – Telecommunications Equipment – Expensed</t>
  </si>
  <si>
    <t>Telecommunications – Dedicated Data Circuit</t>
  </si>
  <si>
    <t>Real Property – Infrastructure – Telecommunications – Expensed</t>
  </si>
  <si>
    <t>Telecommunications – Equipment Rental</t>
  </si>
  <si>
    <t>Other Utilities</t>
  </si>
  <si>
    <t>Waste Disposal</t>
  </si>
  <si>
    <t>Thermal Energy</t>
  </si>
  <si>
    <t>TOTAL COMMUNICATIONS AND UTILITIES</t>
  </si>
  <si>
    <t>RENTALS AND LEASES</t>
  </si>
  <si>
    <t>Rental of Radio Towers</t>
  </si>
  <si>
    <t>Rental of Furnishings and Equipment</t>
  </si>
  <si>
    <t>Rental of Computer Equipment</t>
  </si>
  <si>
    <t>Rental of Computer Software</t>
  </si>
  <si>
    <t>Rental of Reference Material</t>
  </si>
  <si>
    <t>Rental of Motor Vehicles</t>
  </si>
  <si>
    <t>Rental of Aircraft – Exempt</t>
  </si>
  <si>
    <t>Charter of Aircraft</t>
  </si>
  <si>
    <t>Rental of Aircraft</t>
  </si>
  <si>
    <t>Rental of Marine Equipment</t>
  </si>
  <si>
    <t>Rental of Land</t>
  </si>
  <si>
    <t>Rental of Office Buildings or Office Space</t>
  </si>
  <si>
    <t>Rental of Service Buildings</t>
  </si>
  <si>
    <t>Rental of Space</t>
  </si>
  <si>
    <t>TOTAL RENTALS AND LEASES</t>
  </si>
  <si>
    <t>CLAIMS AND JUDGMENTS</t>
  </si>
  <si>
    <t>Court Ordered Expenses – Parental Notification</t>
  </si>
  <si>
    <t>Settlements and Judgments for Claimant/Plaintiff or Other Legal Expenses</t>
  </si>
  <si>
    <t>Miscellaneous Claims Act Payments</t>
  </si>
  <si>
    <t>Legislative Claims</t>
  </si>
  <si>
    <t>Miscellaneous Claims – Lost/Voided Warrants</t>
  </si>
  <si>
    <t>Compensation for Crime Victims</t>
  </si>
  <si>
    <t>Compensation to Victims of Crime Auxiliary Payments</t>
  </si>
  <si>
    <t>Crime Victim Expenses</t>
  </si>
  <si>
    <t>Payment of Claims from Trust or Other Funds</t>
  </si>
  <si>
    <t>TOTAL CLAIMS AND JUDGMENTS</t>
  </si>
  <si>
    <t>COST OF GOODS SOLD</t>
  </si>
  <si>
    <t>Land Purchased for Resale/Housing Loans</t>
  </si>
  <si>
    <t>Merchandise Purchased for Resale</t>
  </si>
  <si>
    <t>Raw Material Purchases</t>
  </si>
  <si>
    <t>TOTAL COST OF GOODS SOLD</t>
  </si>
  <si>
    <t>PRINTING AND REPRODUCTION</t>
  </si>
  <si>
    <t>7218</t>
  </si>
  <si>
    <t>Publications</t>
  </si>
  <si>
    <t>Reproduction and Printing Services</t>
  </si>
  <si>
    <t>TOTAL PRINTING AND REPRODUCTION</t>
  </si>
  <si>
    <t>Purchase of Real Estate Investments</t>
  </si>
  <si>
    <t>Purchase of Miscellaneous Short-Term Investments and Short-Term Investment Funds</t>
  </si>
  <si>
    <t>Purchase of Miscellaneous Investments – Long-Term</t>
  </si>
  <si>
    <t>Purchase of Repurchase Agreements</t>
  </si>
  <si>
    <t>Purchase of Other Public Obligations – Long-Term</t>
  </si>
  <si>
    <t>Premium/Discount on Other Public Obligations</t>
  </si>
  <si>
    <t>Bond Issuance Expenses</t>
  </si>
  <si>
    <t>DEBT SERVICE - PRINCIPAL</t>
  </si>
  <si>
    <t>7800</t>
  </si>
  <si>
    <t>Defeasance of State Bonds</t>
  </si>
  <si>
    <t>Principal on State Bonds</t>
  </si>
  <si>
    <t>Principal on Other Indebtedness</t>
  </si>
  <si>
    <t>Defeasance of State Bonds – Refunded</t>
  </si>
  <si>
    <t>TOTAL DEBT SERVICE - PRINCIPAL</t>
  </si>
  <si>
    <t>INTERFUND TRANSFERS/OTHER USES</t>
  </si>
  <si>
    <t>Retirement/Benefits Payments – Employee Retirement System</t>
  </si>
  <si>
    <t>Retirement/Benefits Payments</t>
  </si>
  <si>
    <t>Retirement Payments – Emergency Services Retirement Fund</t>
  </si>
  <si>
    <t>Retirement Payments – Law Enforcement and Custodial Officer Supplement</t>
  </si>
  <si>
    <t>State Grant Pass-Through Expenditure – Non-Operating</t>
  </si>
  <si>
    <t>State Grant Pass-Through Expenditure – Operating</t>
  </si>
  <si>
    <t>Advances for Public Incentive Programs</t>
  </si>
  <si>
    <t>Loans to Other State Agencies</t>
  </si>
  <si>
    <t>Repayment of Loan to Other State Agency</t>
  </si>
  <si>
    <t>Interagency Purchase of Goods and Services</t>
  </si>
  <si>
    <t>Trust or Suspense Payment</t>
  </si>
  <si>
    <t>Trust Payment - Remuneration by Private Party</t>
  </si>
  <si>
    <t>Petty Cash Advance</t>
  </si>
  <si>
    <t>Travel Cash Advance</t>
  </si>
  <si>
    <t>Summer Food Program Advance</t>
  </si>
  <si>
    <t>Teacher Retirement Reimbursement</t>
  </si>
  <si>
    <t>Allocation from Fund 0001 to GR Account – Foundation School 0193 (Dedicated Receipts)</t>
  </si>
  <si>
    <t>Allocations from Fund 0001 to Unappropriated GR 0001 (Motor Fuel Tax Enforcement)</t>
  </si>
  <si>
    <t>Teacher Retirement 90 Day Wait</t>
  </si>
  <si>
    <t>Allocations from Fund 0001 to GR 0001 (Unapp Undyed Diesel), Fund 0002, Fund 0006 and Fund 0057 (Motor Fuels Tax)</t>
  </si>
  <si>
    <t>Fee Receipts Transferred to Local Funds</t>
  </si>
  <si>
    <t>Transfer from GR Account – Lottery 5025 to GR Account – Foundation School 0193 and Fund for Veterans Assistance 0368</t>
  </si>
  <si>
    <t>Allocations From 0001 (Fireworks) to 5066</t>
  </si>
  <si>
    <t>Trust Payments – City Sales Tax Allocation</t>
  </si>
  <si>
    <t>Trust Payments – County Sales Tax Allocation</t>
  </si>
  <si>
    <t>Trust Payments – MTA Sales Tax Allocation</t>
  </si>
  <si>
    <t>Trust Payments – SPD Sales Tax Allocation</t>
  </si>
  <si>
    <t>Other Transfers from Fund 0001 to GR Account – Hotel Occupancy Tax for Economic Development 5003</t>
  </si>
  <si>
    <t>Transfers from Fund 0001 and Property Tax Relief Fund 304 to GR Account – Foundation School 0193</t>
  </si>
  <si>
    <t>Allocations from Special Funds – UB to Fund 0001 or Other Funds</t>
  </si>
  <si>
    <t>Transfer of Disproportionate Share Funds to Unappropriated GR 0001</t>
  </si>
  <si>
    <t>Statewide Cost Allocation Plan (SWCAP) Reimbursements to Unappropriated GR 0001</t>
  </si>
  <si>
    <t>Allocations from Fund 0001 to GR 0001 (Motorboat and Other Fuels Tax Refunds)</t>
  </si>
  <si>
    <t>Allocations from Available School Fund 0002 to State Textbook Fund 0003</t>
  </si>
  <si>
    <t>Transfers from Permanent Education Funds to Available Education Funds</t>
  </si>
  <si>
    <t>Capitol Complex Transfers to General Revenue 0001</t>
  </si>
  <si>
    <t>Transfer from GR Account – Lottery 5025 to GR Account – State Owned Multicategorical Teaching Hospital 5049, Unappropriated GR 0001 and for Appropriations for Health and Human Services</t>
  </si>
  <si>
    <t>Master Lease Transfer Disbursements</t>
  </si>
  <si>
    <t>Other Cash Transfers Out Between Funds and Accounts – Medicaid Only</t>
  </si>
  <si>
    <t>Operating Transfers Out from GR – Agency 902 Transactions</t>
  </si>
  <si>
    <t>Federal Pass-Through Expenditure Interagency, Non-Operating for General Budgeted</t>
  </si>
  <si>
    <t>Federal Pass-Through Expenditure Interagency, Operating for General Budgeted</t>
  </si>
  <si>
    <t>Operating Account Transfers Out</t>
  </si>
  <si>
    <t>Transfer from Emergency Service Fee on Wireless Telecommunications Trust Fund 0875 to GR Account – 9-1-1 Service Fees 5050</t>
  </si>
  <si>
    <t>Unemployment Compensation Benefit Transfers – Special Funds/Accounts to GR 0001 and Account 0165</t>
  </si>
  <si>
    <t>Unexpended Cash Balance Forward – Operating Transfers Out</t>
  </si>
  <si>
    <t>TOTAL INTERFUND TRANSFERS/OTHER USES</t>
  </si>
  <si>
    <t>Net Revenue
(All Funds)</t>
  </si>
  <si>
    <t>Other Sources
(All Funds)</t>
  </si>
  <si>
    <t>Net Expenditures
(All Funds)</t>
  </si>
  <si>
    <t>Other Uses
(All Funds)</t>
  </si>
  <si>
    <t>Comptroller – Treasury Fiscal</t>
  </si>
  <si>
    <t>Comptroller – Funds Management</t>
  </si>
  <si>
    <t>GROUP/FUND</t>
  </si>
  <si>
    <t>GROUP 01: GENERAL STATE OPERATING AND DISBURSING FUNDS</t>
  </si>
  <si>
    <t>0001</t>
  </si>
  <si>
    <t>General Revenue Fund</t>
  </si>
  <si>
    <t>0009</t>
  </si>
  <si>
    <t>GR Account – Game, Fish, and Water Safety</t>
  </si>
  <si>
    <t>0010</t>
  </si>
  <si>
    <t>Texas Department of Motor Vehicles Fund</t>
  </si>
  <si>
    <t>0019</t>
  </si>
  <si>
    <t>GR Account – Vital Statistics</t>
  </si>
  <si>
    <t>0027</t>
  </si>
  <si>
    <t>GR Account – Coastal Protection</t>
  </si>
  <si>
    <t>0036</t>
  </si>
  <si>
    <t>GR Account – Texas Department of Insurance Operating</t>
  </si>
  <si>
    <t>0053</t>
  </si>
  <si>
    <t>Charter District Bond Guarantee Reserve Fund</t>
  </si>
  <si>
    <t>0064</t>
  </si>
  <si>
    <t>GR Account – State Parks</t>
  </si>
  <si>
    <t>0088</t>
  </si>
  <si>
    <t>GR Account – Low-Level Radioactive Waste</t>
  </si>
  <si>
    <t>0099</t>
  </si>
  <si>
    <t>GR Account – Operators and Chauffeurs License</t>
  </si>
  <si>
    <t>0107</t>
  </si>
  <si>
    <t>GR Account – Comprehensive Rehabilitation</t>
  </si>
  <si>
    <t>0108</t>
  </si>
  <si>
    <t>GR Account – Private Beauty Culture School Tuition Protection</t>
  </si>
  <si>
    <t>0116</t>
  </si>
  <si>
    <t>0129</t>
  </si>
  <si>
    <t>GR Account – Hospital Licensing</t>
  </si>
  <si>
    <t>0146</t>
  </si>
  <si>
    <t>GR Account – Used Oil Recycling</t>
  </si>
  <si>
    <t>0151</t>
  </si>
  <si>
    <t>GR Account – Clean Air</t>
  </si>
  <si>
    <t>0153</t>
  </si>
  <si>
    <t>GR Account – Water Resource Management</t>
  </si>
  <si>
    <t>0158</t>
  </si>
  <si>
    <t>GR Account – Watermaster Administration</t>
  </si>
  <si>
    <t>0161</t>
  </si>
  <si>
    <t>0165</t>
  </si>
  <si>
    <t>GR Account – Unemployment Compensation Special Administration</t>
  </si>
  <si>
    <t>0183</t>
  </si>
  <si>
    <t>Texas Economic Development Fund</t>
  </si>
  <si>
    <t>0184</t>
  </si>
  <si>
    <t>Transportation Infrastructure Fund</t>
  </si>
  <si>
    <t>0210</t>
  </si>
  <si>
    <t>0225</t>
  </si>
  <si>
    <t>GR Account – University of Houston Current</t>
  </si>
  <si>
    <t>0227</t>
  </si>
  <si>
    <t>GR Account – Angelo State University Current</t>
  </si>
  <si>
    <t>0228</t>
  </si>
  <si>
    <t>GR Account – University of Texas at Tyler Current</t>
  </si>
  <si>
    <t>0229</t>
  </si>
  <si>
    <t>GR Account – University of Houston – Clear Lake Current</t>
  </si>
  <si>
    <t>0230</t>
  </si>
  <si>
    <t>GR Account – Texas A&amp;M University – Corpus Christi Current</t>
  </si>
  <si>
    <t>0231</t>
  </si>
  <si>
    <t>GR Account – Texas A&amp;M International University Current</t>
  </si>
  <si>
    <t>0232</t>
  </si>
  <si>
    <t>GR Account – Texas A&amp;M University – Texarkana Current</t>
  </si>
  <si>
    <t>0233</t>
  </si>
  <si>
    <t>GR Account – University of Houston – Victoria Current</t>
  </si>
  <si>
    <t>0236</t>
  </si>
  <si>
    <t>GR Account – University of Texas System Cancer Center Current</t>
  </si>
  <si>
    <t>0237</t>
  </si>
  <si>
    <t>GR Account – Texas State Technical College System Current</t>
  </si>
  <si>
    <t>0238</t>
  </si>
  <si>
    <t>GR Account – University of Texas at Dallas Current</t>
  </si>
  <si>
    <t>0239</t>
  </si>
  <si>
    <t>GR Account – Texas Tech University Health Sciences Center Current</t>
  </si>
  <si>
    <t>0242</t>
  </si>
  <si>
    <t>GR Account – Texas A&amp;M University Current</t>
  </si>
  <si>
    <t>0243</t>
  </si>
  <si>
    <t>GR Account – Tarleton State University Current</t>
  </si>
  <si>
    <t>0244</t>
  </si>
  <si>
    <t>GR Account – University of Texas at Arlington Current</t>
  </si>
  <si>
    <t>0245</t>
  </si>
  <si>
    <t>GR Account – Prairie View A&amp;M University Current</t>
  </si>
  <si>
    <t>0246</t>
  </si>
  <si>
    <t>GR Account – University of Texas Medical Branch at Galveston Current</t>
  </si>
  <si>
    <t>0247</t>
  </si>
  <si>
    <t>GR Account – Texas Southern University Current</t>
  </si>
  <si>
    <t>0248</t>
  </si>
  <si>
    <t>GR Account – University of Texas at Austin Current</t>
  </si>
  <si>
    <t>0249</t>
  </si>
  <si>
    <t>GR Account – University of Texas at San Antonio Current</t>
  </si>
  <si>
    <t>0250</t>
  </si>
  <si>
    <t>GR Account – University of Texas at El Paso Current</t>
  </si>
  <si>
    <t>0251</t>
  </si>
  <si>
    <t>GR Account – University of Texas of the Permian Basin Current</t>
  </si>
  <si>
    <t>0252</t>
  </si>
  <si>
    <t>0253</t>
  </si>
  <si>
    <t>GR Account – Texas Woman’s University Current</t>
  </si>
  <si>
    <t>0254</t>
  </si>
  <si>
    <t>GR Account – Texas A&amp;M University – Kingsville Current</t>
  </si>
  <si>
    <t>0255</t>
  </si>
  <si>
    <t>GR Account – Texas Tech University Current</t>
  </si>
  <si>
    <t>0256</t>
  </si>
  <si>
    <t>GR Account – Lamar University Current</t>
  </si>
  <si>
    <t>0257</t>
  </si>
  <si>
    <t>GR Account – Texas A&amp;M University – Commerce Current</t>
  </si>
  <si>
    <t>0258</t>
  </si>
  <si>
    <t>GR Account – University of North Texas Current</t>
  </si>
  <si>
    <t>0259</t>
  </si>
  <si>
    <t>GR Account – Sam Houston State University Current</t>
  </si>
  <si>
    <t>0260</t>
  </si>
  <si>
    <t>0261</t>
  </si>
  <si>
    <t>GR Account – Stephen F. Austin State University Current</t>
  </si>
  <si>
    <t>0262</t>
  </si>
  <si>
    <t>GR Account – Sul Ross State University Current</t>
  </si>
  <si>
    <t>0263</t>
  </si>
  <si>
    <t>GR Account – West Texas A&amp;M University Current</t>
  </si>
  <si>
    <t>0264</t>
  </si>
  <si>
    <t>GR Account – Midwestern State University Current</t>
  </si>
  <si>
    <t>0268</t>
  </si>
  <si>
    <t>GR Account – University of Houston Downtown Current</t>
  </si>
  <si>
    <t>0271</t>
  </si>
  <si>
    <t>GR Account – University of Texas Health Science Center at Houston Current</t>
  </si>
  <si>
    <t>0275</t>
  </si>
  <si>
    <t>GR Account – Texas A&amp;M University at Galveston Current</t>
  </si>
  <si>
    <t>0279</t>
  </si>
  <si>
    <t>GR Account – University of Texas Health Science Center at San Antonio Current</t>
  </si>
  <si>
    <t>0280</t>
  </si>
  <si>
    <t>GR Account – University of North Texas Health Science Center at Fort Worth Current</t>
  </si>
  <si>
    <t>0282</t>
  </si>
  <si>
    <t>GR Account – University of Texas Health Center at Tyler Current</t>
  </si>
  <si>
    <t>0285</t>
  </si>
  <si>
    <t>GR Account – Lamar State College Orange Current</t>
  </si>
  <si>
    <t>0286</t>
  </si>
  <si>
    <t>GR Account – Lamar State College Port Arthur Current</t>
  </si>
  <si>
    <t>0287</t>
  </si>
  <si>
    <t>GR Account – Lamar Institute of Technology Current</t>
  </si>
  <si>
    <t>0289</t>
  </si>
  <si>
    <t>GR Account – Texas A&amp;M University System Health Science Center Current</t>
  </si>
  <si>
    <t>0290</t>
  </si>
  <si>
    <t>0291</t>
  </si>
  <si>
    <t>0292</t>
  </si>
  <si>
    <t>0293</t>
  </si>
  <si>
    <t>GR Account – University of Texas – Rio Grande Valley Current</t>
  </si>
  <si>
    <t>0294</t>
  </si>
  <si>
    <t>0303</t>
  </si>
  <si>
    <t>Assistant Prosecutor Supplement Fund</t>
  </si>
  <si>
    <t>0304</t>
  </si>
  <si>
    <t>Property Tax Relief Fund</t>
  </si>
  <si>
    <t>0334</t>
  </si>
  <si>
    <t>GR Account – Commission on the Arts Operating</t>
  </si>
  <si>
    <t>0341</t>
  </si>
  <si>
    <t>GR Account – Food and Drug Retail Fee</t>
  </si>
  <si>
    <t>0368</t>
  </si>
  <si>
    <t>0373</t>
  </si>
  <si>
    <t>Freestanding Emergency Medical Care Facility Licensing Fund</t>
  </si>
  <si>
    <t>0412</t>
  </si>
  <si>
    <t>GR Account – Midwestern State University Special Mineral</t>
  </si>
  <si>
    <t>0450</t>
  </si>
  <si>
    <t>GR Account – Coastal Public Lands Management Fee</t>
  </si>
  <si>
    <t>0453</t>
  </si>
  <si>
    <t>GR Account – Disaster Contingency</t>
  </si>
  <si>
    <t>0467</t>
  </si>
  <si>
    <t>GR Account – Texas Recreation and Parks</t>
  </si>
  <si>
    <t>0468</t>
  </si>
  <si>
    <t>GR Account – Texas Commission on Environmental Quality Occupational Licensing</t>
  </si>
  <si>
    <t>0472</t>
  </si>
  <si>
    <t>GR Account – Inaugural</t>
  </si>
  <si>
    <t>0492</t>
  </si>
  <si>
    <t>GR Account – Business Enterprise Program</t>
  </si>
  <si>
    <t>0501</t>
  </si>
  <si>
    <t>GR Account – Motorcycle Education</t>
  </si>
  <si>
    <t>0506</t>
  </si>
  <si>
    <t>GR Account – Non-Game and Endangered Species Conservation</t>
  </si>
  <si>
    <t>0507</t>
  </si>
  <si>
    <t>GR Account – State Lease</t>
  </si>
  <si>
    <t>0512</t>
  </si>
  <si>
    <t>GR Account – Bureau of Emergency Management</t>
  </si>
  <si>
    <t>0524</t>
  </si>
  <si>
    <t>GR Account – Public Health Services Fees</t>
  </si>
  <si>
    <t>0543</t>
  </si>
  <si>
    <t>GR Account – Texas Capital Trust</t>
  </si>
  <si>
    <t>0544</t>
  </si>
  <si>
    <t>GR Account – Lifetime License Endowment</t>
  </si>
  <si>
    <t>0549</t>
  </si>
  <si>
    <t>GR Account – Waste Management</t>
  </si>
  <si>
    <t>0550</t>
  </si>
  <si>
    <t>GR Account – Hazardous and Solid Waste Remediation Fees</t>
  </si>
  <si>
    <t>0570</t>
  </si>
  <si>
    <t>GR Account – Federal Surplus Property Service Charge</t>
  </si>
  <si>
    <t>0581</t>
  </si>
  <si>
    <t>GR Account – Bill Blackwood Law Enforcement Management Institute</t>
  </si>
  <si>
    <t>0597</t>
  </si>
  <si>
    <t>GR Account – Texas Racing Commission</t>
  </si>
  <si>
    <t>0655</t>
  </si>
  <si>
    <t>GR Account – Petroleum Storage Tank Remediation</t>
  </si>
  <si>
    <t>0664</t>
  </si>
  <si>
    <t>GR Account – Texas Preservation Trust</t>
  </si>
  <si>
    <t>0679</t>
  </si>
  <si>
    <t>GR Account – Artificial Reef</t>
  </si>
  <si>
    <t>0827</t>
  </si>
  <si>
    <t>Anthropogenic Carbon Dioxide Storage Trust Fund</t>
  </si>
  <si>
    <t>5000</t>
  </si>
  <si>
    <t>GR Account – Solid Waste Disposal Fees</t>
  </si>
  <si>
    <t>5003</t>
  </si>
  <si>
    <t>GR Account – Hotel Occupancy Tax For Economic Development</t>
  </si>
  <si>
    <t>5004</t>
  </si>
  <si>
    <t>GR Account – Parks and Wildlife Conservation and Capital</t>
  </si>
  <si>
    <t>5005</t>
  </si>
  <si>
    <t>GR Account – Oil Overcharge</t>
  </si>
  <si>
    <t>5006</t>
  </si>
  <si>
    <t>GR Account – Attorney General Law Enforcement</t>
  </si>
  <si>
    <t>5007</t>
  </si>
  <si>
    <t>GR Account – Commission on State Emergency Communications</t>
  </si>
  <si>
    <t>5008</t>
  </si>
  <si>
    <t>GR Account – Inaugural Endowment</t>
  </si>
  <si>
    <t>5010</t>
  </si>
  <si>
    <t>GR Account – Sexual Assault Program</t>
  </si>
  <si>
    <t>5012</t>
  </si>
  <si>
    <t>GR Account – Crime Stoppers Assistance</t>
  </si>
  <si>
    <t>5013</t>
  </si>
  <si>
    <t>GR Account – Breath Alcohol Testing</t>
  </si>
  <si>
    <t>5017</t>
  </si>
  <si>
    <t>GR Account – Asbestos Removal Licensure</t>
  </si>
  <si>
    <t>5018</t>
  </si>
  <si>
    <t>GR Account – Home Health Services</t>
  </si>
  <si>
    <t>5020</t>
  </si>
  <si>
    <t>GR Account – Workplace Chemicals List</t>
  </si>
  <si>
    <t>5021</t>
  </si>
  <si>
    <t>GR Account – Certification of Mammography Systems</t>
  </si>
  <si>
    <t>5022</t>
  </si>
  <si>
    <t>GR Account – Oyster Sales</t>
  </si>
  <si>
    <t>5023</t>
  </si>
  <si>
    <t>GR Account – Shrimp License Buy Back</t>
  </si>
  <si>
    <t>5024</t>
  </si>
  <si>
    <t>GR Account – Food and Drug Registration</t>
  </si>
  <si>
    <t>5025</t>
  </si>
  <si>
    <t>GR Account – Lottery</t>
  </si>
  <si>
    <t>5029</t>
  </si>
  <si>
    <t>GR Account – Center for Study and Prevention of Juvenile Crime and Delinquency</t>
  </si>
  <si>
    <t>5031</t>
  </si>
  <si>
    <t>GR Account – Excess Benefit Arrangement, Teacher Retirement System</t>
  </si>
  <si>
    <t>5037</t>
  </si>
  <si>
    <t>GR Account – Sexual Assault Prevention and Crisis Services</t>
  </si>
  <si>
    <t>5039</t>
  </si>
  <si>
    <t>GR Account – Excess Benefit Arrangement, Employees Retirement System</t>
  </si>
  <si>
    <t>5040</t>
  </si>
  <si>
    <t>GR Account – Tobacco Settlement</t>
  </si>
  <si>
    <t>5049</t>
  </si>
  <si>
    <t>GR Account – State Owned Multicategorical Teaching Hospital</t>
  </si>
  <si>
    <t>5050</t>
  </si>
  <si>
    <t>GR Account – 9-1-1 Service Fees</t>
  </si>
  <si>
    <t>5051</t>
  </si>
  <si>
    <t>GR Account – Go Texan Partner Program</t>
  </si>
  <si>
    <t>5059</t>
  </si>
  <si>
    <t>GR Account – Peace Officer Flag</t>
  </si>
  <si>
    <t>5060</t>
  </si>
  <si>
    <t>GR Account – Private Sector Prison Industries</t>
  </si>
  <si>
    <t>5064</t>
  </si>
  <si>
    <t>GR Account – Volunteer Fire Department Assistance</t>
  </si>
  <si>
    <t>5065</t>
  </si>
  <si>
    <t>GR Account – Environmental Testing Laboratory Accreditation</t>
  </si>
  <si>
    <t>5066</t>
  </si>
  <si>
    <t>GR Account – Rural Volunteer Fire Department Insurance</t>
  </si>
  <si>
    <t>5071</t>
  </si>
  <si>
    <t>GR Account – Emissions Reduction Plan</t>
  </si>
  <si>
    <t>5073</t>
  </si>
  <si>
    <t>GR Account – Fair Defense</t>
  </si>
  <si>
    <t>5080</t>
  </si>
  <si>
    <t>GR Account – Quality Assurance</t>
  </si>
  <si>
    <t>5083</t>
  </si>
  <si>
    <t>GR Account – Correctional Management Institute and Criminal Justice Center</t>
  </si>
  <si>
    <t>5084</t>
  </si>
  <si>
    <t>GR Account – Child Abuse Neglect and Prevention Operating</t>
  </si>
  <si>
    <t>5085</t>
  </si>
  <si>
    <t>GR Account – Child Abuse Neglect and Prevention Trust</t>
  </si>
  <si>
    <t>5093</t>
  </si>
  <si>
    <t>GR Account – Dry Cleaning Facility Release</t>
  </si>
  <si>
    <t>5094</t>
  </si>
  <si>
    <t>GR Account – Operating Permit Fees</t>
  </si>
  <si>
    <t>5096</t>
  </si>
  <si>
    <t>GR Account – Perpetual Care</t>
  </si>
  <si>
    <t>5100</t>
  </si>
  <si>
    <t>GR Account – System Benefit</t>
  </si>
  <si>
    <t>5101</t>
  </si>
  <si>
    <t>GR Account – Subsequent Injury</t>
  </si>
  <si>
    <t>5103</t>
  </si>
  <si>
    <t>GR Account – Texas B-On-Time Student Loan</t>
  </si>
  <si>
    <t>5105</t>
  </si>
  <si>
    <t>GR Account – Public Assurance</t>
  </si>
  <si>
    <t>5106</t>
  </si>
  <si>
    <t>GR Account – Economic Development Bank</t>
  </si>
  <si>
    <t>5107</t>
  </si>
  <si>
    <t>GR Account – Texas Enterprise</t>
  </si>
  <si>
    <t>5108</t>
  </si>
  <si>
    <t>GR Account – EMS, Trauma Facilities, Trauma Care Systems</t>
  </si>
  <si>
    <t>5111</t>
  </si>
  <si>
    <t>GR Account – Designated Trauma Facility and EMS</t>
  </si>
  <si>
    <t>5124</t>
  </si>
  <si>
    <t>GR Account – Emerging Technology</t>
  </si>
  <si>
    <t>5125</t>
  </si>
  <si>
    <t>GR Account – Childhood Immunization</t>
  </si>
  <si>
    <t>5128</t>
  </si>
  <si>
    <t>GR Account – Employment and Training Investment Holding</t>
  </si>
  <si>
    <t>5136</t>
  </si>
  <si>
    <t>GR Account – Cancer Prevention and Research</t>
  </si>
  <si>
    <t>5143</t>
  </si>
  <si>
    <t>GR Account – Jobs and Education for Texans (JET)</t>
  </si>
  <si>
    <t>5144</t>
  </si>
  <si>
    <t>GR Account – Physician Education Loan Repayment Program</t>
  </si>
  <si>
    <t>5150</t>
  </si>
  <si>
    <t>GR Account – Large County and Municipality Recreation and Parks</t>
  </si>
  <si>
    <t>5151</t>
  </si>
  <si>
    <t>5152</t>
  </si>
  <si>
    <t>5153</t>
  </si>
  <si>
    <t>5155</t>
  </si>
  <si>
    <t>5157</t>
  </si>
  <si>
    <t>5158</t>
  </si>
  <si>
    <t>5160</t>
  </si>
  <si>
    <t>GR Account – Disabled Veterans Local Government Assistance</t>
  </si>
  <si>
    <t>5161</t>
  </si>
  <si>
    <t>GR Account – Governor's University Research Initiative</t>
  </si>
  <si>
    <t>5164</t>
  </si>
  <si>
    <t>GR Account – Truancy Prevention and Diversion</t>
  </si>
  <si>
    <t>5166</t>
  </si>
  <si>
    <t>GR Account – Deferred Maintenance</t>
  </si>
  <si>
    <t>5168</t>
  </si>
  <si>
    <t>TOTALS FOR GROUP 01: GENERAL STATE OPERATING AND DISBURSING FUNDS</t>
  </si>
  <si>
    <t>GROUP 02: CONSTITUTIONAL FUNDS EXPENDABLE FOR SPECIFIC PURPOSES</t>
  </si>
  <si>
    <t>0002</t>
  </si>
  <si>
    <t>Available School Fund</t>
  </si>
  <si>
    <t>0003</t>
  </si>
  <si>
    <t>0006</t>
  </si>
  <si>
    <t>State Highway Fund</t>
  </si>
  <si>
    <t>0008</t>
  </si>
  <si>
    <t>State Highway Debt Service Fund</t>
  </si>
  <si>
    <t>0011</t>
  </si>
  <si>
    <t>Available University Fund</t>
  </si>
  <si>
    <t>0047</t>
  </si>
  <si>
    <t>Texas A&amp;M University Available Fund</t>
  </si>
  <si>
    <t>0057</t>
  </si>
  <si>
    <t>County and Road District Highway Fund</t>
  </si>
  <si>
    <t>0211</t>
  </si>
  <si>
    <t>University of Texas Interest and Sinking Fund</t>
  </si>
  <si>
    <t>0212</t>
  </si>
  <si>
    <t>Texas A&amp;M University Interest and Sinking Fund</t>
  </si>
  <si>
    <t>0214</t>
  </si>
  <si>
    <t>Available National Research University Fund</t>
  </si>
  <si>
    <t>0307</t>
  </si>
  <si>
    <t>0356</t>
  </si>
  <si>
    <t>Economically Distressed Areas Clearance Fund</t>
  </si>
  <si>
    <t>0357</t>
  </si>
  <si>
    <t>Economically Distressed Areas Clearance Interest and Sinking Fund</t>
  </si>
  <si>
    <t>0358</t>
  </si>
  <si>
    <t>Agricultural Water Conservation Fund</t>
  </si>
  <si>
    <t>0361</t>
  </si>
  <si>
    <t>State Water Implementation Fund</t>
  </si>
  <si>
    <t>0365</t>
  </si>
  <si>
    <t>Texas Mobility Fund</t>
  </si>
  <si>
    <t>0370</t>
  </si>
  <si>
    <t>Texas Water Development Fund II Clearance Fund</t>
  </si>
  <si>
    <t>0371</t>
  </si>
  <si>
    <t>Texas Water Development Fund II</t>
  </si>
  <si>
    <t>0372</t>
  </si>
  <si>
    <t>Texas Water Development Fund II Interest and Sinking Fund</t>
  </si>
  <si>
    <t>0383</t>
  </si>
  <si>
    <t>Veterans Housing Program, Tax-Exempt Issues</t>
  </si>
  <si>
    <t>0384</t>
  </si>
  <si>
    <t>Veterans Housing Program, Taxable Issues</t>
  </si>
  <si>
    <t>0385</t>
  </si>
  <si>
    <t>Veterans Land Program, Tax-Exempt Issues</t>
  </si>
  <si>
    <t>0387</t>
  </si>
  <si>
    <t>Texas Opportunity Plan Fund</t>
  </si>
  <si>
    <t>0388</t>
  </si>
  <si>
    <t>Texas College Student Loan Bonds Interest and Sinking Fund</t>
  </si>
  <si>
    <t>0409</t>
  </si>
  <si>
    <t>Texas Parks Development Bonds Interest and Sinking Fund</t>
  </si>
  <si>
    <t>0469</t>
  </si>
  <si>
    <t>GR Account – Compensation to Victims of Crime</t>
  </si>
  <si>
    <t>0480</t>
  </si>
  <si>
    <t>Water Assistance Fund</t>
  </si>
  <si>
    <t>0481</t>
  </si>
  <si>
    <t>Water Loan Assistance Fund</t>
  </si>
  <si>
    <t>0482</t>
  </si>
  <si>
    <t>Storage Acquisition Fund</t>
  </si>
  <si>
    <t>0483</t>
  </si>
  <si>
    <t>Research and Planning Fund</t>
  </si>
  <si>
    <t>0494</t>
  </si>
  <si>
    <t>GR Account – Compensation to Victims of Crime Auxiliary</t>
  </si>
  <si>
    <t>0522</t>
  </si>
  <si>
    <t>Veterans Land Program Administration Fund</t>
  </si>
  <si>
    <t>0529</t>
  </si>
  <si>
    <t>Veterans Housing Assistance Series 1984A Fund</t>
  </si>
  <si>
    <t>0571</t>
  </si>
  <si>
    <t>Veterans Land Bond Series 1986 Refunding Fund</t>
  </si>
  <si>
    <t>0588</t>
  </si>
  <si>
    <t>Small Business Incubator Fund</t>
  </si>
  <si>
    <t>0589</t>
  </si>
  <si>
    <t>Texas Product Development Fund</t>
  </si>
  <si>
    <t>0590</t>
  </si>
  <si>
    <t>Veterans Housing Assistance Bonds Series 1992 Fund</t>
  </si>
  <si>
    <t>0599</t>
  </si>
  <si>
    <t>Economic Stabilization Fund</t>
  </si>
  <si>
    <t>0601</t>
  </si>
  <si>
    <t>Student Loan Auxiliary Fund</t>
  </si>
  <si>
    <t>0626</t>
  </si>
  <si>
    <t>Veterans Bonds Activity Series 1989 Fund</t>
  </si>
  <si>
    <t>0683</t>
  </si>
  <si>
    <t>Texas Agricultural Fund</t>
  </si>
  <si>
    <t>0717</t>
  </si>
  <si>
    <t>T.P.F.A. G.O. Series 1992B Project Interest and Sinking Fund</t>
  </si>
  <si>
    <t>5114</t>
  </si>
  <si>
    <t>GR Account – Texas Military Value Revolving Loan</t>
  </si>
  <si>
    <t>T.P.F.A. G.O. Series 1997 Refunding Interest and Sinking Fund</t>
  </si>
  <si>
    <t>7013</t>
  </si>
  <si>
    <t>T.P.F.A. G.O. Series 2002A Interest and Sinking Fund</t>
  </si>
  <si>
    <t>T.P.F.A. G.O. Commercial Paper Series 2002B Colonias Rebate Fund</t>
  </si>
  <si>
    <t>T.P.F.A. G.O. Series 2006A Refunding Interest and Sinking Fund</t>
  </si>
  <si>
    <t>T.P.F.A. G.O. Series 2006B Refunding Interest and Sinking Fund</t>
  </si>
  <si>
    <t>7027</t>
  </si>
  <si>
    <t>T.P.F.A. G.O. Series 2007B TMPC Interest and Sinking Fund</t>
  </si>
  <si>
    <t>7030</t>
  </si>
  <si>
    <t>T.P.F.A. G.O. Series 2007 TDCJ &amp; TFC Interest and Sinking Fund</t>
  </si>
  <si>
    <t>T.P.F.A. G.O. Series 2008 Refunding Interest and Sinking Fund</t>
  </si>
  <si>
    <t>T.P.F.A. G.O. Commercial Paper Series 2008 Interest and Sinking Fund</t>
  </si>
  <si>
    <t>T.P.F.A. G.O. Commercial Paper Series 2008 Rebate Fund</t>
  </si>
  <si>
    <t>7039</t>
  </si>
  <si>
    <t>T.P.F.A. G.O. Series 2008A Refunding Interest and Sinking Fund</t>
  </si>
  <si>
    <t>T.P.F.A. G.O. Series 2009B Interest and Sinking Fund</t>
  </si>
  <si>
    <t>7045</t>
  </si>
  <si>
    <t>T.P.F.A. G.O. Series 2009A Refunding Interest and Sinking Fund</t>
  </si>
  <si>
    <t>7048</t>
  </si>
  <si>
    <t>T.P.F.A. G.O. Series 2010 Refunding Interest and Sinking Fund</t>
  </si>
  <si>
    <t>7049</t>
  </si>
  <si>
    <t>T.P.F.A. G.O. Series 2011 Refunding Interest and Sinking Fund</t>
  </si>
  <si>
    <t>7051</t>
  </si>
  <si>
    <t>T.P.F.A. G.O. Taxable Series 2011 Refunding Interest and Sinking Fund</t>
  </si>
  <si>
    <t>7053</t>
  </si>
  <si>
    <t>T.P.F.A. G.O. Series 2013 Refunding Interest and Sinking Fund</t>
  </si>
  <si>
    <t>7056</t>
  </si>
  <si>
    <t>T.P.F.A. G.O. Series 2014A Refunding Interest and Sinking Fund</t>
  </si>
  <si>
    <t>7058</t>
  </si>
  <si>
    <t>T.P.F.A. G.O. Taxable Series 2014B Refunding Interest and Sinking Fund</t>
  </si>
  <si>
    <t>7059</t>
  </si>
  <si>
    <t>T.P.F.A. G.O. Series 2015A Refunding Interest and Sinking Fund</t>
  </si>
  <si>
    <t>7060</t>
  </si>
  <si>
    <t>T.P.F.A. G.O. Series 2015A Refunding Cost of Issuance Fund</t>
  </si>
  <si>
    <t>T.P.F.A. G.O. and Refunding Bonds (CPRIT), Series 2015C, Interest and Sinking Fund</t>
  </si>
  <si>
    <t>7063</t>
  </si>
  <si>
    <t>T.P.F.A. G.O. and Refunding Bonds, Series 2016, Interest and Sinking Fund</t>
  </si>
  <si>
    <t>7065</t>
  </si>
  <si>
    <t>T.P.F.A. G.O. Refunding Bond, (TMPC) Series 2016, Interest and Sinking Fund</t>
  </si>
  <si>
    <t>7066</t>
  </si>
  <si>
    <t>T.P.F.A. G.O. Refunding Bonds, (TMPC) Series 2016, Cost of Issuance Fund</t>
  </si>
  <si>
    <t>7067</t>
  </si>
  <si>
    <t>T.F.P.A. G.O. and Refunding Bonds (CPRIT), Series 2017, Interest and Sinking Fund</t>
  </si>
  <si>
    <t>7068</t>
  </si>
  <si>
    <t>T.F.P.A. G.O. and Refunding Bonds (CPRIT), Series 2017, Cost of Issuance Fund</t>
  </si>
  <si>
    <t>7069</t>
  </si>
  <si>
    <t>T.P.F.A. G.O. Refunding Bonds, Series 2017A, Interest and Sinking Fund</t>
  </si>
  <si>
    <t>T.P.F.A. G.O. Commercial Paper Series 2002A TDH Project A Fund</t>
  </si>
  <si>
    <t>T.P.F.A. G.O. Series 2007 TFC Project Fund</t>
  </si>
  <si>
    <t>T.P.F.A. G.O. Series 2008A Refunding DPS Project Fund</t>
  </si>
  <si>
    <t>T.P.F.A. G.O. Series 2009B DPS Project Fund</t>
  </si>
  <si>
    <t>T.P.F.A. G.O. Series 2009B THC Project Fund</t>
  </si>
  <si>
    <t>T.P.F.A. G.O. Series 2011 Refunding TSBVI Project Fund</t>
  </si>
  <si>
    <t>7217</t>
  </si>
  <si>
    <t>T.P.F.A. G.O. Series 2011 Refunding TFC Project Fund</t>
  </si>
  <si>
    <t>T.P.F.A. G.O. Series 2011 Refunding TDCJ Project Fund</t>
  </si>
  <si>
    <t>T.P.F.A. G.O. Commercial Paper Series 2002B Colonias Project Fund</t>
  </si>
  <si>
    <t>7616</t>
  </si>
  <si>
    <t>T.P.F.A. G.O. Commercial Paper Series 2002A MHMR Project B Fund</t>
  </si>
  <si>
    <t>7618</t>
  </si>
  <si>
    <t>T.P.F.A. G.O. Commercial Paper Series 2002A DPS Project B Fund</t>
  </si>
  <si>
    <t>7628</t>
  </si>
  <si>
    <t>T.P.F.A. G.O. Commercial Paper Series 2002A TYC Project C Fund</t>
  </si>
  <si>
    <t>7629</t>
  </si>
  <si>
    <t>T.P.F.A. G.O. Commercial Paper Series 2008 DPS Project 1A Fund</t>
  </si>
  <si>
    <t>7633</t>
  </si>
  <si>
    <t>T.P.F.A. G.O. Commercial Paper Series 2008 TFC Project 1A Fund</t>
  </si>
  <si>
    <t>7635</t>
  </si>
  <si>
    <t>T.P.F.A. G.O. Commercial Paper Series 2008 TPWD Project 1A Fund</t>
  </si>
  <si>
    <t>T.P.F.A. G.O. Commercial Paper Series 2008 THC Project 1A Fund</t>
  </si>
  <si>
    <t>7637</t>
  </si>
  <si>
    <t>T.P.F.A. G.O. Commercial Paper Series 2008 TYC Project 1A Fund</t>
  </si>
  <si>
    <t>T.P.F.A. G.O. Commercial Paper Series 2002A TFC Project C Fund</t>
  </si>
  <si>
    <t>T.P.F.A. G.O. Commercial Paper Series 2008 TFC Project 1B Fund</t>
  </si>
  <si>
    <t>T.P.F.A. G.O. Commercial Paper Series 2008 TYC Project 1B Fund</t>
  </si>
  <si>
    <t>7646</t>
  </si>
  <si>
    <t>T.P.F.A. G.O. Commercial Paper Series 2008 THC Project 1B Fund</t>
  </si>
  <si>
    <t>7647</t>
  </si>
  <si>
    <t>T.P.F.A. G.O. Commercial Paper Series 2008 TPWD Project 1B Fund</t>
  </si>
  <si>
    <t>7648</t>
  </si>
  <si>
    <t>T.P.F.A. G.O. Commercial Paper Series 2008 DPS Project 1B Fund</t>
  </si>
  <si>
    <t>7649</t>
  </si>
  <si>
    <t>T.P.F.A. G.O. Commercial Paper Series 2008 Adjutant General Project 1B Fund</t>
  </si>
  <si>
    <t>7650</t>
  </si>
  <si>
    <t>T.P.F.A. G.O. Commercial Paper Series 2008 THC Project 1C Fund</t>
  </si>
  <si>
    <t>T.P.F.A. G.O. Commercial Paper Series 2008 DSHS Project 1C Fund</t>
  </si>
  <si>
    <t>T.P.F.A. G.O. Commercial Paper Series 2008 TFC Project 1C Fund</t>
  </si>
  <si>
    <t>7654</t>
  </si>
  <si>
    <t>T.P.F.A. G.O. Commercial Paper Series 2008 TPWD Project 1C Fund</t>
  </si>
  <si>
    <t>7656</t>
  </si>
  <si>
    <t>T.P.F.A. G.O. Commercial Paper Series 2008 DPS Project 1C Fund</t>
  </si>
  <si>
    <t>7657</t>
  </si>
  <si>
    <t>T.P.F.A. G.O. Commercial Paper Series 2008 TFC Project 1D Fund</t>
  </si>
  <si>
    <t>7658</t>
  </si>
  <si>
    <t>T.P.F.A. G.O. Commercial Paper Series 2008 DADS Project 1C Fund</t>
  </si>
  <si>
    <t>7659</t>
  </si>
  <si>
    <t>T.P.F.A. G.O. Commercial Paper Series 2008 TPWD Project 1D Fund</t>
  </si>
  <si>
    <t>7660</t>
  </si>
  <si>
    <t>T.P.F.A. G.O. Commercial Paper Series 2008 DSHS Project 1D Fund</t>
  </si>
  <si>
    <t>T.P.F.A. G.O. Commercial Paper Series 2008 TMD Project 1C Fund</t>
  </si>
  <si>
    <t>T.P.F.A. G.O. Commercial Paper Series 2008 THC Project 1D Fund</t>
  </si>
  <si>
    <t>7663</t>
  </si>
  <si>
    <t>T.P.F.A. G.O. Commercial Paper Series 2008 TJJD Project 1C Fund</t>
  </si>
  <si>
    <t>TOTALS FOR GROUP 02: CONSTITUTIONAL FUNDS EXPENDABLE FOR SPECIFIC PURPOSES</t>
  </si>
  <si>
    <t>GROUP 03: FEDERAL FUNDS</t>
  </si>
  <si>
    <t>0037</t>
  </si>
  <si>
    <t>GR Account – Federal Child Welfare Service</t>
  </si>
  <si>
    <t>0092</t>
  </si>
  <si>
    <t>GR Account – Federal Disaster</t>
  </si>
  <si>
    <t>0117</t>
  </si>
  <si>
    <t>GR Account – Federal Public Welfare Administration</t>
  </si>
  <si>
    <t>0118</t>
  </si>
  <si>
    <t>GR Account – Federal Public Library Service</t>
  </si>
  <si>
    <t>0127</t>
  </si>
  <si>
    <t>GR Account – Community Affairs Federal</t>
  </si>
  <si>
    <t>0148</t>
  </si>
  <si>
    <t>GR Account – Federal Health, Education and Welfare</t>
  </si>
  <si>
    <t>0171</t>
  </si>
  <si>
    <t>GR Account – Federal School Lunch</t>
  </si>
  <si>
    <t>0221</t>
  </si>
  <si>
    <t>GR Account – Federal Civil Defense and Disaster Relief</t>
  </si>
  <si>
    <t>0222</t>
  </si>
  <si>
    <t>GR Account – Department of Public Safety Federal</t>
  </si>
  <si>
    <t>0224</t>
  </si>
  <si>
    <t>GR Account – Governor’s Office Federal Projects</t>
  </si>
  <si>
    <t>0273</t>
  </si>
  <si>
    <t>GR Account – Federal Health and Health Lab Funding Excess Revenue</t>
  </si>
  <si>
    <t>0369</t>
  </si>
  <si>
    <t>Federal American Recovery and Reinvestment Fund</t>
  </si>
  <si>
    <t>0421</t>
  </si>
  <si>
    <t>GR Account – Criminal Justice Planning</t>
  </si>
  <si>
    <t>0449</t>
  </si>
  <si>
    <t>GR Account – Texas Military Federal</t>
  </si>
  <si>
    <t>0454</t>
  </si>
  <si>
    <t>GR Account – Federal Land Reclamation</t>
  </si>
  <si>
    <t>5026</t>
  </si>
  <si>
    <t>GR Account – Workforce Commission Federal</t>
  </si>
  <si>
    <t>5041</t>
  </si>
  <si>
    <t>GR Account – Railroad Commission Federal</t>
  </si>
  <si>
    <t>5091</t>
  </si>
  <si>
    <t>GR Account – Office of Rural Community Affairs Federal</t>
  </si>
  <si>
    <t>5095</t>
  </si>
  <si>
    <t>GR Account – Election Improvement</t>
  </si>
  <si>
    <t>5109</t>
  </si>
  <si>
    <t>TOTALS FOR GROUP 03: FEDERAL FUNDS</t>
  </si>
  <si>
    <t>GROUP 04: PLEDGED FUNDS</t>
  </si>
  <si>
    <t>0193</t>
  </si>
  <si>
    <t>GR Account – Foundation School</t>
  </si>
  <si>
    <t>0301</t>
  </si>
  <si>
    <t>Rural Water Assistance Fund</t>
  </si>
  <si>
    <t>0302</t>
  </si>
  <si>
    <t>Water Infrastructure Fund</t>
  </si>
  <si>
    <t>0364</t>
  </si>
  <si>
    <t>Permanent Endowment Fund for the Rural Community Health Care Investment Program</t>
  </si>
  <si>
    <t>0374</t>
  </si>
  <si>
    <t>Veterans Financial Assistance Program Fund</t>
  </si>
  <si>
    <t>0493</t>
  </si>
  <si>
    <t>0540</t>
  </si>
  <si>
    <t>0573</t>
  </si>
  <si>
    <t>Judicial Fund</t>
  </si>
  <si>
    <t>0577</t>
  </si>
  <si>
    <t>Tax and Revenue Anticipation Note Fund</t>
  </si>
  <si>
    <t>0697</t>
  </si>
  <si>
    <t>Student Loan Revenue Bond Fund</t>
  </si>
  <si>
    <t>0733</t>
  </si>
  <si>
    <t>T.P.F.A. Series B Master Lease Interest and Sinking Fund</t>
  </si>
  <si>
    <t>0735</t>
  </si>
  <si>
    <t>T.P.F.A. Series B Master Lease Project Fund</t>
  </si>
  <si>
    <t>7311</t>
  </si>
  <si>
    <t>T.P.F.A. Building Revenue Series 1998, 1999B and 2001 TPWD Interest and Sinking Fund</t>
  </si>
  <si>
    <t>T.P.F.A. Revenue Series 2006 THC Interest and Sinking Fund</t>
  </si>
  <si>
    <t>7339</t>
  </si>
  <si>
    <t>T.P.F.A. Revenue Refunding Series 2008 TFC Interest and Sinking Fund</t>
  </si>
  <si>
    <t>T.P.F.A. Revenue Refunding Series 2015A TFC Interest and Sinking Fund</t>
  </si>
  <si>
    <t>T.P.F.A. Revenue Refunding Series 2015B TMD Interest and Sinking Fund</t>
  </si>
  <si>
    <t>T.P.F.A. Revenue Refunding Series 2015C Preservation Board Interest and Sinking Fund</t>
  </si>
  <si>
    <t>T.P.F.A. Revenue Refunding Series 2015D TPWD Interest and Sinking Fund</t>
  </si>
  <si>
    <t>7350</t>
  </si>
  <si>
    <t>T.P.F.A. Revenue Refunding Series 2015E DSHS Interest and Sinking Fund</t>
  </si>
  <si>
    <t>T.P.F.A. Revenue Commercial Paper Series 2016 A&amp;B TFC Interest and Sinking Fund</t>
  </si>
  <si>
    <t>7353</t>
  </si>
  <si>
    <t>T.P.F.A. Revenue Commercial Paper Series 2016 A&amp;B TFC Costs of Issuance Fund</t>
  </si>
  <si>
    <t>T.P.F.A. Revenue Commercial Paper Series 2016 A&amp;B TFC Project Fund</t>
  </si>
  <si>
    <t>TOTALS FOR GROUP 04: PLEDGED FUNDS</t>
  </si>
  <si>
    <t>GROUP 05: CONSTITUTIONAL NONEXPENDABLE FUNDS</t>
  </si>
  <si>
    <t>0044</t>
  </si>
  <si>
    <t>Permanent School Fund</t>
  </si>
  <si>
    <t>0045</t>
  </si>
  <si>
    <t>Permanent University Fund</t>
  </si>
  <si>
    <t>TOTALS FOR GROUP 05: CONSTITUTIONAL NONEXPENDABLE FUNDS</t>
  </si>
  <si>
    <t>GROUP 08: TRUST FUNDS</t>
  </si>
  <si>
    <t>0021</t>
  </si>
  <si>
    <t>Proportional Registration Distributive Trust Fund</t>
  </si>
  <si>
    <t>0802</t>
  </si>
  <si>
    <t>License Plate Trust Fund</t>
  </si>
  <si>
    <t>0807</t>
  </si>
  <si>
    <t>0829</t>
  </si>
  <si>
    <t>Private Driving School Security Trust Fund</t>
  </si>
  <si>
    <t>0834</t>
  </si>
  <si>
    <t>Credit Enhancement Charter School Bonds</t>
  </si>
  <si>
    <t>0838</t>
  </si>
  <si>
    <t>Binding Arbitration Trust Fund</t>
  </si>
  <si>
    <t>0843</t>
  </si>
  <si>
    <t>Parks and Wildlife Point of Sale Deposits Escrow Trust</t>
  </si>
  <si>
    <t>0846</t>
  </si>
  <si>
    <t>Service Contract Providers Security Trust Account</t>
  </si>
  <si>
    <t>0855</t>
  </si>
  <si>
    <t>Texas School Employee Uniform Group Coverage Trust Fund</t>
  </si>
  <si>
    <t>0857</t>
  </si>
  <si>
    <t>Assisted Living Facility Trust Fund</t>
  </si>
  <si>
    <t>0864</t>
  </si>
  <si>
    <t>403B Administrative Trust Fund, TRS</t>
  </si>
  <si>
    <t>0866</t>
  </si>
  <si>
    <t>Customs Brokers Bond/Security Trust Fund</t>
  </si>
  <si>
    <t>0872</t>
  </si>
  <si>
    <t>Tobacco Settlement Permanent Trust (Political Subdivisions)</t>
  </si>
  <si>
    <t>0873</t>
  </si>
  <si>
    <t>General Land Office Purchase/Lease Land Vacancy Trust Fund</t>
  </si>
  <si>
    <t>0874</t>
  </si>
  <si>
    <t>Local Tax Collections for Sports/Community Venue Project Trust Fund</t>
  </si>
  <si>
    <t>0875</t>
  </si>
  <si>
    <t>Emergency Service Fee on Wireless Telecommunications Trust Fund</t>
  </si>
  <si>
    <t>0876</t>
  </si>
  <si>
    <t>Racing Commission Escrowed Purse Trust Account</t>
  </si>
  <si>
    <t>0878</t>
  </si>
  <si>
    <t>Texas Save and Match Trust Fund</t>
  </si>
  <si>
    <t>0880</t>
  </si>
  <si>
    <t>Asbestos Penalty Escrow Trust Account</t>
  </si>
  <si>
    <t>0882</t>
  </si>
  <si>
    <t>City, County, MTA and SPD Sales Tax Trust Account</t>
  </si>
  <si>
    <t>0884</t>
  </si>
  <si>
    <t>International Fuels Tax Agreement (IFTA) Guaranty Trust Account</t>
  </si>
  <si>
    <t>0885</t>
  </si>
  <si>
    <t>State Parks Endowment Trust Account</t>
  </si>
  <si>
    <t>0886</t>
  </si>
  <si>
    <t>International Fuels Tax Agreement (IFTA) Trust Fund</t>
  </si>
  <si>
    <t>0888</t>
  </si>
  <si>
    <t>Employees Retirement System Investment Pool Trust Fund</t>
  </si>
  <si>
    <t>0892</t>
  </si>
  <si>
    <t>Texas Tomorrow Constitutional Trust Fund</t>
  </si>
  <si>
    <t>0893</t>
  </si>
  <si>
    <t>Texas Workers’ Compensation Self Insurance Security Trust Fund</t>
  </si>
  <si>
    <t>0894</t>
  </si>
  <si>
    <t>Texas Workforce Commission Wage Determination Trust Fund</t>
  </si>
  <si>
    <t>0895</t>
  </si>
  <si>
    <t>Lotto Prize Trust Fund</t>
  </si>
  <si>
    <t>0896</t>
  </si>
  <si>
    <t>Texas Housing Local Depository Fund</t>
  </si>
  <si>
    <t>0898</t>
  </si>
  <si>
    <t>Auctioneer Education and Recovery Trust Fund</t>
  </si>
  <si>
    <t>0903</t>
  </si>
  <si>
    <t>Flood Area School and Road Trust Account</t>
  </si>
  <si>
    <t>0904</t>
  </si>
  <si>
    <t>Motor Fuel Distributors Bond Guaranty Trust Account</t>
  </si>
  <si>
    <t>0906</t>
  </si>
  <si>
    <t>Mixed Beverage Tax Guaranty Trust Account</t>
  </si>
  <si>
    <t>0912</t>
  </si>
  <si>
    <t>Sexually Oriented Business Security Bond Trust Fund</t>
  </si>
  <si>
    <t>0914</t>
  </si>
  <si>
    <t>Safety Responsibility Trust Account</t>
  </si>
  <si>
    <t>0921</t>
  </si>
  <si>
    <t>Life, Health, Accident and Casualty Insurance Companies Trust Account</t>
  </si>
  <si>
    <t>0923</t>
  </si>
  <si>
    <t>Insurance Companies Unclaimed Dividend Trust Account</t>
  </si>
  <si>
    <t>0925</t>
  </si>
  <si>
    <t>Career School or College Tuition Trust Account</t>
  </si>
  <si>
    <t>0927</t>
  </si>
  <si>
    <t>County, Political Subdivision, Local Government Road/Airport Trust Account</t>
  </si>
  <si>
    <t>0936</t>
  </si>
  <si>
    <t>Unemployment Compensation Clearance Account</t>
  </si>
  <si>
    <t>0937</t>
  </si>
  <si>
    <t>Unemployment Compensation Benefit Account</t>
  </si>
  <si>
    <t>0938</t>
  </si>
  <si>
    <t>0941</t>
  </si>
  <si>
    <t>Varner-Hogg State Park Trust Account</t>
  </si>
  <si>
    <t>0943</t>
  </si>
  <si>
    <t>State Employees Cafeteria Plan Trust Fund</t>
  </si>
  <si>
    <t>0945</t>
  </si>
  <si>
    <t>Deferred Compensation Trust Fund, ERS</t>
  </si>
  <si>
    <t>0946</t>
  </si>
  <si>
    <t>TexaSaver Trust Fund</t>
  </si>
  <si>
    <t>0955</t>
  </si>
  <si>
    <t>State Employee Retirement System Trust Account</t>
  </si>
  <si>
    <t>0960</t>
  </si>
  <si>
    <t>Teacher Retirement System Trust Account</t>
  </si>
  <si>
    <t>0962</t>
  </si>
  <si>
    <t>Sales Tax Guaranty Trust Account</t>
  </si>
  <si>
    <t>0973</t>
  </si>
  <si>
    <t>Employees Life, Accident, Health Insurance and Benefits Trust Account</t>
  </si>
  <si>
    <t>0974</t>
  </si>
  <si>
    <t>Produce Recovery Trust Fund</t>
  </si>
  <si>
    <t>0976</t>
  </si>
  <si>
    <t>Texas Emergency Services Retirement Trust Fund</t>
  </si>
  <si>
    <t>0977</t>
  </si>
  <si>
    <t>Law Enforcement and Custodial Officer Supplement Retirement Trust Fund</t>
  </si>
  <si>
    <t>0984</t>
  </si>
  <si>
    <t>Parolee Court Ordered Restitution Local Trust Fund</t>
  </si>
  <si>
    <t>0989</t>
  </si>
  <si>
    <t>Retired School Employees Group Insurance Trust Fund</t>
  </si>
  <si>
    <t>0992</t>
  </si>
  <si>
    <t>Nursing and Convalescent Home Trust Fund</t>
  </si>
  <si>
    <t>0993</t>
  </si>
  <si>
    <t>Judicial Retirement System Plan Two Trust Fund</t>
  </si>
  <si>
    <t>0994</t>
  </si>
  <si>
    <t>Child Support Trust Fund</t>
  </si>
  <si>
    <t>5043</t>
  </si>
  <si>
    <t>GR Account – Business Enterprise Program Trust</t>
  </si>
  <si>
    <t>TOTALS FOR GROUP 08: TRUST FUNDS</t>
  </si>
  <si>
    <t>GROUP 09: SUSPENSE FUNDS</t>
  </si>
  <si>
    <t>0900</t>
  </si>
  <si>
    <t>Departmental Suspense</t>
  </si>
  <si>
    <t>0980</t>
  </si>
  <si>
    <t>Correction Account for Direct Deposit</t>
  </si>
  <si>
    <t>TOTALS FOR GROUP 09: SUSPENSE FUNDS</t>
  </si>
  <si>
    <t>GROUP 10: LOCAL OPERATING FUNDS</t>
  </si>
  <si>
    <t>1004</t>
  </si>
  <si>
    <t>Treasury Safekeeping Trust Local Operating Fund</t>
  </si>
  <si>
    <t>1005</t>
  </si>
  <si>
    <t>Texas Real Estate Commission Local Operating Fund</t>
  </si>
  <si>
    <t>1006</t>
  </si>
  <si>
    <t>Texas Department of Insurance Local Operating Fund</t>
  </si>
  <si>
    <t>1007</t>
  </si>
  <si>
    <t>Texas Department of Savings and Mortgage Lending Local Operating Fund</t>
  </si>
  <si>
    <t>1008</t>
  </si>
  <si>
    <t>Texas Department of Banking Local Operating Fund</t>
  </si>
  <si>
    <t>1009</t>
  </si>
  <si>
    <t>Texas State Board of Public Accountancy Local Operating Fund</t>
  </si>
  <si>
    <t>1010</t>
  </si>
  <si>
    <t>Texas Board of Architectural Examiners Local Operating Fund</t>
  </si>
  <si>
    <t>1011</t>
  </si>
  <si>
    <t>Texas Board of Professional Engineers Local Operating Fund</t>
  </si>
  <si>
    <t>1012</t>
  </si>
  <si>
    <t>Office of Consumer Credit Commissioner Local Operating Fund</t>
  </si>
  <si>
    <t>1013</t>
  </si>
  <si>
    <t>Credit Union Department Local Operating Fund</t>
  </si>
  <si>
    <t>1014</t>
  </si>
  <si>
    <t>Texas State University System Local Operating Fund</t>
  </si>
  <si>
    <t>1015</t>
  </si>
  <si>
    <t>National Museum of the Pacific War Museum Fund</t>
  </si>
  <si>
    <t>TOTALS FOR GROUP 10: LOCAL OPERATING FUNDS</t>
  </si>
  <si>
    <t>GROUP 12: RESTRICTED USE FUNDS</t>
  </si>
  <si>
    <t>0810</t>
  </si>
  <si>
    <t>Permanent Health Fund for Higher Education</t>
  </si>
  <si>
    <t>0811</t>
  </si>
  <si>
    <t>Permanent Endowment Fund for the University of Texas Health Science Center at San Antonio</t>
  </si>
  <si>
    <t>0812</t>
  </si>
  <si>
    <t>Permanent Endowment Fund for the University of Texas M.D. Anderson Cancer Center</t>
  </si>
  <si>
    <t>0813</t>
  </si>
  <si>
    <t>Permanent Endowment Fund for the University of Texas Southwestern Medical Center</t>
  </si>
  <si>
    <t>0814</t>
  </si>
  <si>
    <t>Permanent Endowment Fund for the University of Texas Medical Branch at Galveston</t>
  </si>
  <si>
    <t>0815</t>
  </si>
  <si>
    <t>Permanent Endowment Fund for the University of Texas Health Science Center at Houston</t>
  </si>
  <si>
    <t>0816</t>
  </si>
  <si>
    <t>Permanent Endowment Fund for the University of Texas Health Science Center at Tyler</t>
  </si>
  <si>
    <t>0817</t>
  </si>
  <si>
    <t>Permanent Endowment Fund for the University of Texas at El Paso</t>
  </si>
  <si>
    <t>0818</t>
  </si>
  <si>
    <t>Permanent Endowment Fund for the Texas A&amp;M University Health Science Center</t>
  </si>
  <si>
    <t>0819</t>
  </si>
  <si>
    <t>Permanent Endowment Fund for the University of North Texas Health Science Center at Fort Worth</t>
  </si>
  <si>
    <t>0820</t>
  </si>
  <si>
    <t>Permanent Endowment Fund for the Texas Tech University Health Sciences Center in El Paso</t>
  </si>
  <si>
    <t>0821</t>
  </si>
  <si>
    <t>0822</t>
  </si>
  <si>
    <t>Permanent Endowment Fund for the University of Texas Regional Academic Health Center</t>
  </si>
  <si>
    <t>0823</t>
  </si>
  <si>
    <t>Permanent Endowment Fund for the Baylor College of Medicine</t>
  </si>
  <si>
    <t>0824</t>
  </si>
  <si>
    <t>Permanent Fund for Higher Education Nursing, Allied Health and Other Health-Related Programs</t>
  </si>
  <si>
    <t>0825</t>
  </si>
  <si>
    <t>Permanent Fund for Minority Health Research and Education</t>
  </si>
  <si>
    <t>5044</t>
  </si>
  <si>
    <t>GR Account – Permanent Fund for Health and Tobacco Education and Enforcement</t>
  </si>
  <si>
    <t>5045</t>
  </si>
  <si>
    <t>GR Account – Permanent Fund for Children and Public Health</t>
  </si>
  <si>
    <t>5046</t>
  </si>
  <si>
    <t>GR Account – Permanent Fund for Emergency Medical Services and Trauma Care</t>
  </si>
  <si>
    <t>5047</t>
  </si>
  <si>
    <t>GR Account – Permanent Fund for Rural Health Facility Capital Improvement</t>
  </si>
  <si>
    <t>5048</t>
  </si>
  <si>
    <t>GR Account – Permanent Hospital Fund for Capital Improvements and the Texas Center for Infectious Disease</t>
  </si>
  <si>
    <t>5149</t>
  </si>
  <si>
    <t>GR Account – BP Oil Spill Texas Response Grant</t>
  </si>
  <si>
    <t>TOTALS FOR GROUP 12: RESTRICTED USE FUNDS</t>
  </si>
  <si>
    <t>GROUP 13: LOCAL TRUST FUNDS</t>
  </si>
  <si>
    <t>0801</t>
  </si>
  <si>
    <t>Glenda Dawson Donate Life-Texas Registry</t>
  </si>
  <si>
    <t>0803</t>
  </si>
  <si>
    <t>Texas Home Visiting Program Trust Fund</t>
  </si>
  <si>
    <t>0804</t>
  </si>
  <si>
    <t>Governor's Mansion Renewal Trust</t>
  </si>
  <si>
    <t>0806</t>
  </si>
  <si>
    <t>Spaceport Trust Fund</t>
  </si>
  <si>
    <t>0830</t>
  </si>
  <si>
    <t>Events Trust Fund for Certain Municipalities and Counties</t>
  </si>
  <si>
    <t>0831</t>
  </si>
  <si>
    <t>0842</t>
  </si>
  <si>
    <t>Texas Tomorrow Fund II Undergraduate Education Trust Fund</t>
  </si>
  <si>
    <t>0844</t>
  </si>
  <si>
    <t>Texas Workforce Commission Obligation Trust Fund</t>
  </si>
  <si>
    <t>0847</t>
  </si>
  <si>
    <t>Special Olympics Texas Trust Fund</t>
  </si>
  <si>
    <t>0849</t>
  </si>
  <si>
    <t>Bob Bullock Texas State History Museum Local Trust Fund</t>
  </si>
  <si>
    <t>0851</t>
  </si>
  <si>
    <t>Office of Consumer Credit Commissioner Local Operating Trust Fund</t>
  </si>
  <si>
    <t>0854</t>
  </si>
  <si>
    <t>Capital Renewal Trust Fund</t>
  </si>
  <si>
    <t>0858</t>
  </si>
  <si>
    <t>0869</t>
  </si>
  <si>
    <t>0879</t>
  </si>
  <si>
    <t>Capitol Local Trust Fund</t>
  </si>
  <si>
    <t>0889</t>
  </si>
  <si>
    <t>Texas Real Estate Commission Local Operating Trust Fund</t>
  </si>
  <si>
    <t>0899</t>
  </si>
  <si>
    <t>Texas Department of Transportation Local Project Disbursing Trust Fund</t>
  </si>
  <si>
    <t>0902</t>
  </si>
  <si>
    <t>State Cemetery Preservation Trust</t>
  </si>
  <si>
    <t>0905</t>
  </si>
  <si>
    <t>Qualified Hotel Project Trust Fund</t>
  </si>
  <si>
    <t>0929</t>
  </si>
  <si>
    <t>Social Security Administration Local Trust Fund</t>
  </si>
  <si>
    <t>0930</t>
  </si>
  <si>
    <t>TOTALS FOR GROUP 13: LOCAL TRUST FUNDS</t>
  </si>
  <si>
    <t>TOTALS FOR ALL GROUPS</t>
  </si>
  <si>
    <t>Net Revenue
Other Sources</t>
  </si>
  <si>
    <t>Net Expenditures
Other Uses</t>
  </si>
  <si>
    <t>CONSOLIDATED GENERAL REVENUE</t>
  </si>
  <si>
    <t>GENERAL REVENUE ACCOUNTS, DEDICATED</t>
  </si>
  <si>
    <t>5009</t>
  </si>
  <si>
    <t>GR Account – Children with Special Healthcare Needs</t>
  </si>
  <si>
    <t>5081</t>
  </si>
  <si>
    <t>GR Account – Barber School Tuition Protection</t>
  </si>
  <si>
    <t>5138</t>
  </si>
  <si>
    <t>GR Account – Fire Prevention and Public Safety</t>
  </si>
  <si>
    <t>0223</t>
  </si>
  <si>
    <t>GR Account – Federal Land and Water Conservation</t>
  </si>
  <si>
    <t>TOTAL GENERAL REVENUE ACCOUNTS, DEDICATED</t>
  </si>
  <si>
    <t>TOTAL CONSOLIDATED GENERAL REVENUE</t>
  </si>
  <si>
    <t>NON–CONSOLIDATED FUNDS</t>
  </si>
  <si>
    <t>0329</t>
  </si>
  <si>
    <t>Healthy Texas Small Employer Premium Stabilization Fund</t>
  </si>
  <si>
    <t>0363</t>
  </si>
  <si>
    <t>Groundwater Conservation District Loan Assistance Fund</t>
  </si>
  <si>
    <t>0662</t>
  </si>
  <si>
    <t>State Pension Review Board Fund</t>
  </si>
  <si>
    <t>0408</t>
  </si>
  <si>
    <t>Texas Parks Development Fund</t>
  </si>
  <si>
    <t>T.P.F.A. G.O. Series 1998B Refunding Interest and Sinking Fund</t>
  </si>
  <si>
    <t>T.P.F.A. G.O. Series 2002 Interest and Sinking Fund</t>
  </si>
  <si>
    <t>T.P.F.A. G.O. Commercial Paper Series 2002B Interest and Sinking Fund</t>
  </si>
  <si>
    <t>T.P.F.A. G.O. Series 2003A Refunding Interest and Sinking Fund</t>
  </si>
  <si>
    <t>T.P.F.A. G.O. Commercial Paper Series 2002A Rebate Fund</t>
  </si>
  <si>
    <t>7044</t>
  </si>
  <si>
    <t>7627</t>
  </si>
  <si>
    <t>T.P.F.A. G.O. Commercial Paper Series 2002A TSBVI Project C Fund</t>
  </si>
  <si>
    <t>7327</t>
  </si>
  <si>
    <t>T.P.F.A. Revenue Refunding Series 2004A, B, C, D Interest and Sinking Fund</t>
  </si>
  <si>
    <t>7329</t>
  </si>
  <si>
    <t>T.P.F.A. Revenue Refunding Series 2015A TFC Cost of Issuance Fund</t>
  </si>
  <si>
    <t>T.P.F.A. Revenue Refunding Series 2015B TMD Cost of Issuance Fund</t>
  </si>
  <si>
    <t>T.P.F.A. Revenue Refunding Series 2015C Preservation Board Cost of Issuance Fund</t>
  </si>
  <si>
    <t>7349</t>
  </si>
  <si>
    <t>T.P.F.A. Revenue Refunding Series 2015D TPWD Cost of Issuance Fund</t>
  </si>
  <si>
    <t>T.P.F.A. Revenue Refunding Series 2015E DSHS Cost of Issuance Fund</t>
  </si>
  <si>
    <t>GROUP 07: PETTY CASH FUNDS</t>
  </si>
  <si>
    <t>TOTALS FOR GROUP 07: PETTY CASH FUNDS</t>
  </si>
  <si>
    <t>TOTALS FOR NON–CONSOLIDATED FUNDS</t>
  </si>
  <si>
    <t>TOTALS FOR NON TRUST GROUPS</t>
  </si>
  <si>
    <t>0521</t>
  </si>
  <si>
    <t>Federal Resource Receipts Distribution Fund</t>
  </si>
  <si>
    <t>0850</t>
  </si>
  <si>
    <t>Health Spa Bond Trust Fund</t>
  </si>
  <si>
    <t>0868</t>
  </si>
  <si>
    <t>Texas Racing Commission Security Trust Fund</t>
  </si>
  <si>
    <t>0940</t>
  </si>
  <si>
    <t>Motor Vehicle Proof of Responsibility Trust Account</t>
  </si>
  <si>
    <t>0949</t>
  </si>
  <si>
    <t>Automobile Service Club Trust Account</t>
  </si>
  <si>
    <t>DEPARTMENT</t>
  </si>
  <si>
    <t>Net Increase
(Decrease)</t>
  </si>
  <si>
    <t>FUND/DEPARTMENT</t>
  </si>
  <si>
    <t xml:space="preserve"> Petty Cash</t>
  </si>
  <si>
    <t>Travel Cash</t>
  </si>
  <si>
    <t>Imprest Cash</t>
  </si>
  <si>
    <t>GR Account – Law Enforcement Officer Standards and Education</t>
  </si>
  <si>
    <t>Bob Bullock Texas State History Museum Trust Fund</t>
  </si>
  <si>
    <t>Capitol Gift Shops Trust Fund</t>
  </si>
  <si>
    <t>S.E.R.S. Trust Account</t>
  </si>
  <si>
    <t>OTHER USES</t>
  </si>
  <si>
    <t>Purchase of Investments</t>
  </si>
  <si>
    <t>Trust and Suspense Payments</t>
  </si>
  <si>
    <t>Teacher and Employee Retirement Payments</t>
  </si>
  <si>
    <t>Other Uses</t>
  </si>
  <si>
    <t>Debt Service – Principal</t>
  </si>
  <si>
    <t>TOTAL OTHER USES</t>
  </si>
  <si>
    <t>TOTAL NET EXPEDITURES AND OTHER USES</t>
  </si>
  <si>
    <t>% of Total</t>
  </si>
  <si>
    <t>Sales Tax</t>
  </si>
  <si>
    <t>% of Tax Collections/
% of Total</t>
  </si>
  <si>
    <t>Function</t>
  </si>
  <si>
    <t xml:space="preserve">       Total</t>
  </si>
  <si>
    <t>Health &amp; Human Services</t>
  </si>
  <si>
    <t>Public Safety &amp; Corrections</t>
  </si>
  <si>
    <t>Natural Resources/ Recreational  Services</t>
  </si>
  <si>
    <t>Lottery Winnings Paid*</t>
  </si>
  <si>
    <t>Debt Service - Interest</t>
  </si>
  <si>
    <t xml:space="preserve">   TOTAL NET EXPENDITURES</t>
  </si>
  <si>
    <t>Debt Service–Interest</t>
  </si>
  <si>
    <t>School
Districts</t>
  </si>
  <si>
    <t>Junior
Colleges</t>
  </si>
  <si>
    <t>Manufactured Housing Statement of Ownership</t>
  </si>
  <si>
    <t>Administrative Penalties for Manufactured Housing Violations</t>
  </si>
  <si>
    <t>Travel In-State – State Hotel Occupancy Tax Expense Inside Corpus Christi City Limits</t>
  </si>
  <si>
    <t>Cash Reconciliation
Comptroller and State Treasury</t>
  </si>
  <si>
    <t>Less: Lottery Investments held as cash</t>
  </si>
  <si>
    <t>Less: Balance of Fund 0938 (In Federal Treasury)</t>
  </si>
  <si>
    <t>Plus: GASB 31 Mark to Market</t>
  </si>
  <si>
    <t>Pooled Cash and Cash Equivalents
   (State Treasury Division Records)</t>
  </si>
  <si>
    <t>Treasury Fund Cash</t>
  </si>
  <si>
    <t>Time Deposit</t>
  </si>
  <si>
    <t>BIDTX</t>
  </si>
  <si>
    <t>U.S. Government Securities (FMV)</t>
  </si>
  <si>
    <t>Mortgage Backed Government Securities (FMV)</t>
  </si>
  <si>
    <t>Asset Backed Securities</t>
  </si>
  <si>
    <t>Commercial Paper</t>
  </si>
  <si>
    <t>Mutual Funds</t>
  </si>
  <si>
    <t>Accured Interest</t>
  </si>
  <si>
    <t>Cashier's Cash (cash and checks in transit)</t>
  </si>
  <si>
    <t>Investment in Treasury Safekeeping Trust Company</t>
  </si>
  <si>
    <t xml:space="preserve">Supranational </t>
  </si>
  <si>
    <t xml:space="preserve">Corporate Obligations </t>
  </si>
  <si>
    <t>Less: Obligations under Reverse Repurchase Agreements</t>
  </si>
  <si>
    <t>Total Pooled Cash and Cash Equivalents</t>
  </si>
  <si>
    <t>Tax</t>
  </si>
  <si>
    <t>Rate and Base</t>
  </si>
  <si>
    <t>Natural Gas Production
Tax</t>
  </si>
  <si>
    <t>7.5 percent of the market value of natural gas produced in the state.
4.6 percent of the market value of condensate produced in the state.</t>
  </si>
  <si>
    <t>Oil Production Taxes</t>
  </si>
  <si>
    <t>Motor Vehicle Sales and Use, Rental and Manufactured Housing
Sales Taxes</t>
  </si>
  <si>
    <t>Cigarette, Cigar and Tobacco Products Taxes</t>
  </si>
  <si>
    <t>6 percent of room rate paid by occupant.</t>
  </si>
  <si>
    <t>Fiscal Year</t>
  </si>
  <si>
    <t>Oil Production Tax Transfer </t>
  </si>
  <si>
    <t>Natural Gas  Production Tax Transfer</t>
  </si>
  <si>
    <t>Unencumbered Balance Transfer</t>
  </si>
  <si>
    <t>Interest</t>
  </si>
  <si>
    <t>Net Transfers/ 
Expenditures</t>
  </si>
  <si>
    <t>Ending Cash Balance</t>
  </si>
  <si>
    <t>$       18,526,123</t>
  </si>
  <si>
    <t>$       19,294,139</t>
  </si>
  <si>
    <t>N/A</t>
  </si>
  <si>
    <t>TexasSure Fund</t>
  </si>
  <si>
    <t>RESTORE Act Trust Fund</t>
  </si>
  <si>
    <t>Department of Savings and Mortgage Lending Local Operating Trust Fund</t>
  </si>
  <si>
    <t>CASH BALANCE –  SEPTEMBER 1, 2017</t>
  </si>
  <si>
    <t>State Health Service Fees and Rebates</t>
  </si>
  <si>
    <t xml:space="preserve">Escheated Estates </t>
  </si>
  <si>
    <t>2018 % of Total</t>
  </si>
  <si>
    <t>2018
Revenue
(All Funds)</t>
  </si>
  <si>
    <t>2018
Revenue
(Excludes Trust)</t>
  </si>
  <si>
    <t>2018
Expenditures
(All Funds)</t>
  </si>
  <si>
    <t>2018
Expenditures
(Excludes Trust)</t>
  </si>
  <si>
    <t>Net Cash
Balance
9/1/2017</t>
  </si>
  <si>
    <t>Net Cash
Balance
8/31/2018</t>
  </si>
  <si>
    <t>Beginning
Cash Balance
09/1/2017</t>
  </si>
  <si>
    <t>Ending
Cash Balance
08/31/2018</t>
  </si>
  <si>
    <t>Credit Card Issuer Receipts</t>
  </si>
  <si>
    <t>Recapture Receipts</t>
  </si>
  <si>
    <t>Capital Asset Transfers</t>
  </si>
  <si>
    <t>Sale of Buildings</t>
  </si>
  <si>
    <t>Allocation from Fund 0001, Sales and Use Tax, to State Highway Fund 0006</t>
  </si>
  <si>
    <t>Agency Unappropriated Receipts Swept by Comptroller</t>
  </si>
  <si>
    <t>Occupation Tax (Attorney)</t>
  </si>
  <si>
    <t>Voluntary Fees and Contributions – Local Funds</t>
  </si>
  <si>
    <t>Concession Payments\Other Contractual Receipts from Comprehensive Development Agreements</t>
  </si>
  <si>
    <t>Manufactured and Industrialized Housing Registration License Fees</t>
  </si>
  <si>
    <t>Insurance Penalties</t>
  </si>
  <si>
    <t>Insurance Administrative Penalties and Fines in Lieu of Suspension or Cancellation</t>
  </si>
  <si>
    <t>Temporary Auction Permit – Alcoholic Beverages</t>
  </si>
  <si>
    <t>State Park Fees</t>
  </si>
  <si>
    <t>Higher Education, Tuition and Fees – Non-Pledged</t>
  </si>
  <si>
    <t>Transfers from Urban and Rural Hospitals for Medicaid Match (UC, UPL, STAR+PLUS, and DSRIP)</t>
  </si>
  <si>
    <t>Transfers from State Hospitals/Agencies for Medicaid Match (UC, UPL, and DSRIP)</t>
  </si>
  <si>
    <t>Political Subdivision Administrative Fees, Failure to Appear</t>
  </si>
  <si>
    <t>Interest on State Deposits and Treasury Investments – General, Non-Program</t>
  </si>
  <si>
    <t>Gain on Sale of Investments, Obligations, and Securities</t>
  </si>
  <si>
    <t>Equipment Lease to County Automated Registration and Titling System</t>
  </si>
  <si>
    <t>Vendor Drug Rebates – Non-Medicaid Program</t>
  </si>
  <si>
    <t>Public/Private Revenue Sharing – State Receipts (State Electronic Internet Portal)</t>
  </si>
  <si>
    <t>Cash Receipt – Capital Contributions/General Revenue Capital Contributions – Distributions</t>
  </si>
  <si>
    <t>Earned Federal Funds – SNAP Recoupment</t>
  </si>
  <si>
    <t>Federal Receipts Matched – Medicaid, TANF, Other Health Programs</t>
  </si>
  <si>
    <t>Federal Receipts Not Matched – Medicaid Standards/Mental Health</t>
  </si>
  <si>
    <t>Federal Pass-Through Revenue from Medicaid Insurance Provider</t>
  </si>
  <si>
    <t>Recoveries from Restitution - Attorney General</t>
  </si>
  <si>
    <t>SALE OF FIXED ASSETS</t>
  </si>
  <si>
    <t>State Employee Contributions - Cafeteria Plan and Transportation Benefit</t>
  </si>
  <si>
    <t>State Return to Work Surcharge – Employees Retirement System</t>
  </si>
  <si>
    <t>Allocations to TRS Trust Acct 0960, Retired School Employee GIP Trust 0989, and GR Acct – Excess Benefit Arrangement, TRS 5031 from Fund 0001 (Dedicated Receipts)</t>
  </si>
  <si>
    <t>Allocation From 0001 (Fireworks) to 5066</t>
  </si>
  <si>
    <t>Allocations to GR 0001 from Fund 0001(Motorboat Tax Refunds)</t>
  </si>
  <si>
    <t>Subscriptions, Periodicals, and Information Services</t>
  </si>
  <si>
    <t>Registration Fees – Employee Attendance at Seminars and Conferences</t>
  </si>
  <si>
    <t>Other Employee Benefits–Payments to Third Party</t>
  </si>
  <si>
    <t>Witness Fees and Allowances – Criminal Cases and Administrative Hearings</t>
  </si>
  <si>
    <t>Disbursement of Medicaid Incentive Transfers To State Hospitals (UC, UPL and DSRIP)</t>
  </si>
  <si>
    <t>Disbursement of Disproportionate Share Funds/State Hospitals</t>
  </si>
  <si>
    <t>Disbursement of Disproportionate Share Funds/Non-State Hospitals</t>
  </si>
  <si>
    <t>State Hospital/Agencies Payments of State Matching Disproportionate Share, Upper Payment Limit, Uncompensated Care and Delivery System Reform Incentive Payments to State Hospitals Program Funds</t>
  </si>
  <si>
    <t>Disbursement of Medicaid Incentive Transfers To Urban/Rural Hospitals for Uncompensated Care, Upper Payment Limit and Delivery System Reform Incentive Payments to State Hospitals Programs</t>
  </si>
  <si>
    <t>Grants to Junior Colleges</t>
  </si>
  <si>
    <t>Grants to Senior Colleges and Universities</t>
  </si>
  <si>
    <t>Payments/Grants to Cities</t>
  </si>
  <si>
    <t>Payments/Grants to Counties</t>
  </si>
  <si>
    <t>Payments/Grants to Other Political Subdivisions</t>
  </si>
  <si>
    <t>Travel Out-of-State – Meals and Lodging</t>
  </si>
  <si>
    <t>Travel In-State – State Hotel Occupancy Tax Expense</t>
  </si>
  <si>
    <t>Travel In-State – State Hotel Occupancy Tax Expense Inside Surfside Beach City Limits</t>
  </si>
  <si>
    <t>Consulting Services – Information Technology (Computer)</t>
  </si>
  <si>
    <t>Witness Fees – Civil Proceedings and Expert Witnesses</t>
  </si>
  <si>
    <t>TxDOT Road Expense – Preliminary Engineering</t>
  </si>
  <si>
    <t>Judgment Interest</t>
  </si>
  <si>
    <t>Legislative Claims Interest</t>
  </si>
  <si>
    <t>TxDOT Road Expense – Construction</t>
  </si>
  <si>
    <t>TxDOT Road Expense – Right of Way</t>
  </si>
  <si>
    <t>Intangible Assets – Land Use Rights – Term – Capitalized</t>
  </si>
  <si>
    <t>Intangible Assets – Trademarks – Capitalized</t>
  </si>
  <si>
    <t>Water – Utilities</t>
  </si>
  <si>
    <t>Settlements and Judgments Texas Tort/Pre-Litigation and Related Claims – No Attorney General Approval Required</t>
  </si>
  <si>
    <t>Attorney Fees for Settlements and Judgments</t>
  </si>
  <si>
    <t>Judgments and Settlements for Claimant/Plaintiff and Attorney</t>
  </si>
  <si>
    <t>Principal on Tax and Revenue Anticipation Notes</t>
  </si>
  <si>
    <t>Imprest Cash Advances</t>
  </si>
  <si>
    <t>Allocations from Fund 0001, Sales and Use Tax, to State Highway Fund 0006</t>
  </si>
  <si>
    <t>Direct Deposit Transfers</t>
  </si>
  <si>
    <t>Texas Bullion Depository</t>
  </si>
  <si>
    <t>GR Account – Texas Commission on Law Enforcement</t>
  </si>
  <si>
    <t>0179</t>
  </si>
  <si>
    <t>Permanent Fund Supporting Graduate Education</t>
  </si>
  <si>
    <t>Permanent Fund Supporting Military and Veterans Exemptions</t>
  </si>
  <si>
    <t>GR Account – University of Texas Southwestern Medical Center Current</t>
  </si>
  <si>
    <t>GR Account – Texas State University Current</t>
  </si>
  <si>
    <t>GR Account – Texas Tech University Health Sciences Center El Paso Current</t>
  </si>
  <si>
    <t>0330</t>
  </si>
  <si>
    <t>Floodplain Management Fund</t>
  </si>
  <si>
    <t>GR Account – Low-Level Radioactive Waste Disposal Compact Commission</t>
  </si>
  <si>
    <t>GR Account – Alamo Complex</t>
  </si>
  <si>
    <t>GR Account – Emergency Radio Infrastructure</t>
  </si>
  <si>
    <t>5156</t>
  </si>
  <si>
    <t>GR Account – Fire Protection Fees</t>
  </si>
  <si>
    <t>GR Account – Statewide Electronic Filing System</t>
  </si>
  <si>
    <t>GR Account – Cancer Prevention and Research Interest and Sinking</t>
  </si>
  <si>
    <t>5169</t>
  </si>
  <si>
    <t>GR Account – Veterans Recovery</t>
  </si>
  <si>
    <t>5170</t>
  </si>
  <si>
    <t>GR Account – Evidence Testing</t>
  </si>
  <si>
    <t>5172</t>
  </si>
  <si>
    <t>GR Account – Prisoner Safety</t>
  </si>
  <si>
    <t>5173</t>
  </si>
  <si>
    <t>GR Account – Texas Forensic Science Commission</t>
  </si>
  <si>
    <t>5174</t>
  </si>
  <si>
    <t>GR Account – Drug Court</t>
  </si>
  <si>
    <t>5175</t>
  </si>
  <si>
    <t>GR Account – Bingo Administration</t>
  </si>
  <si>
    <t>State Technology and Instructional Materials Fund</t>
  </si>
  <si>
    <t>T.P.F.A. G.O. Refunding Bonds, Series 2017B, Interest and Sinking Fund</t>
  </si>
  <si>
    <t>7072</t>
  </si>
  <si>
    <t>T.P.F.A. G.O. Refunding Bonds, Series 2017B, Cost of Issuance Fund</t>
  </si>
  <si>
    <t>GR Account – Medicaid Recovery 42 U.S.C. § 1396P</t>
  </si>
  <si>
    <t>Endowment Fund for the Blind</t>
  </si>
  <si>
    <t>GR Account – Judicial and Court Personnel Training</t>
  </si>
  <si>
    <t>T.P.F.A. Revenue Refunding Series 2017 THC Interest and Sinking Fund</t>
  </si>
  <si>
    <t>T.P.F.A. Revenue Refunding Series 2017 THC Cost of Issuance Fund</t>
  </si>
  <si>
    <t>Unemployment Trust Fund Account (in the Federal Treasury)</t>
  </si>
  <si>
    <t>Permanent Endowment Fund for the Texas Tech University Health Sciences Center – Locations other than El Paso</t>
  </si>
  <si>
    <t>0808</t>
  </si>
  <si>
    <t>County Road Oil and Gas Trust Fund</t>
  </si>
  <si>
    <t>0809</t>
  </si>
  <si>
    <t>Ending Homelessness Trust Fund</t>
  </si>
  <si>
    <t>0907</t>
  </si>
  <si>
    <t>Texas ABLE Savings Plan Trust Fund</t>
  </si>
  <si>
    <t>Texas A&amp;M Agrilife Extension Service</t>
  </si>
  <si>
    <t>Texas A&amp;M Agrilife Research</t>
  </si>
  <si>
    <t>Comptroller – Judiciary Section</t>
  </si>
  <si>
    <t xml:space="preserve">TOTAL PROFESSIONAL SERVICES AND FEES </t>
  </si>
  <si>
    <t>PROFESSIONAL SERVICES AND FEES</t>
  </si>
  <si>
    <t>Texas Board of Public Accountancy Local Operating Trust Fund</t>
  </si>
  <si>
    <t>T.P.F.A. G.O. Commercial Paper Series A&amp;B Cancer Project Interest and Sinking Fund</t>
  </si>
  <si>
    <t>Proposition 12 TXDOT General Obligation Bonds Funds</t>
  </si>
  <si>
    <t>GR Account – Environmental Radiation and Perpetual Care</t>
  </si>
  <si>
    <t>Fund for Veterans' Assistance</t>
  </si>
  <si>
    <t>T.P.F.A. Revenue Refunding Series 2005 TBPC Interest and Sinking Fund</t>
  </si>
  <si>
    <t>Proposition 12 TXDOT General Obligation Bonds Fund</t>
  </si>
  <si>
    <t>Major Events Reimbursement Program Fund</t>
  </si>
  <si>
    <t>T.P.F.A. Revenue and Refunding Series 2005 TBPC LWOP Rebate Fund</t>
  </si>
  <si>
    <t>T.P.F.A. Cancer Prevention and Research Institute of Texas Project Fund</t>
  </si>
  <si>
    <t>T.P.F.A. G.O. Commercial Paper Series A&amp;B Cancer Project Rebate Fund</t>
  </si>
  <si>
    <t>GR Account – Oil and Gas Regulation and Cleanup</t>
  </si>
  <si>
    <t>(1) Revenue Sources were restated due to a reclassification in fiscal 2018</t>
  </si>
  <si>
    <t>TOTAL STATE AND FEDERAL GRANTS</t>
  </si>
  <si>
    <t>TOTAL SHARED REVENUE</t>
  </si>
  <si>
    <t>TOTAL TAXES COLLECTED IN TRUST</t>
  </si>
  <si>
    <t>Agency Commercial Mortgage Backed Securities</t>
  </si>
  <si>
    <t>102</t>
  </si>
  <si>
    <t>103</t>
  </si>
  <si>
    <t>105</t>
  </si>
  <si>
    <t>212</t>
  </si>
  <si>
    <t>221</t>
  </si>
  <si>
    <t>222</t>
  </si>
  <si>
    <t>225</t>
  </si>
  <si>
    <t>226</t>
  </si>
  <si>
    <t>227</t>
  </si>
  <si>
    <t>231</t>
  </si>
  <si>
    <t>232</t>
  </si>
  <si>
    <t>233</t>
  </si>
  <si>
    <t>234</t>
  </si>
  <si>
    <t>302</t>
  </si>
  <si>
    <t>303</t>
  </si>
  <si>
    <t>304</t>
  </si>
  <si>
    <t>306</t>
  </si>
  <si>
    <t>307</t>
  </si>
  <si>
    <t>332</t>
  </si>
  <si>
    <t>347</t>
  </si>
  <si>
    <t>356</t>
  </si>
  <si>
    <t>401</t>
  </si>
  <si>
    <t>405</t>
  </si>
  <si>
    <t>409</t>
  </si>
  <si>
    <t>452</t>
  </si>
  <si>
    <t>458</t>
  </si>
  <si>
    <t>473</t>
  </si>
  <si>
    <t>479</t>
  </si>
  <si>
    <t>515</t>
  </si>
  <si>
    <t>529</t>
  </si>
  <si>
    <t>530</t>
  </si>
  <si>
    <t>533</t>
  </si>
  <si>
    <t>537</t>
  </si>
  <si>
    <t>538</t>
  </si>
  <si>
    <t>539</t>
  </si>
  <si>
    <t>551</t>
  </si>
  <si>
    <t>554</t>
  </si>
  <si>
    <t>578</t>
  </si>
  <si>
    <t>580</t>
  </si>
  <si>
    <t>582</t>
  </si>
  <si>
    <t>644</t>
  </si>
  <si>
    <t>696</t>
  </si>
  <si>
    <t>701</t>
  </si>
  <si>
    <t>764</t>
  </si>
  <si>
    <t>771</t>
  </si>
  <si>
    <t>772</t>
  </si>
  <si>
    <t>802</t>
  </si>
  <si>
    <t>808</t>
  </si>
  <si>
    <t>813</t>
  </si>
  <si>
    <r>
      <t xml:space="preserve">Total             Consolidated         General               Revenue </t>
    </r>
    <r>
      <rPr>
        <b/>
        <vertAlign val="superscript"/>
        <sz val="12"/>
        <rFont val="Arial"/>
        <family val="2"/>
      </rPr>
      <t>(1)</t>
    </r>
  </si>
  <si>
    <r>
      <rPr>
        <sz val="12"/>
        <color indexed="8"/>
        <rFont val="Arial"/>
        <family val="2"/>
      </rPr>
      <t xml:space="preserve">Table 1 </t>
    </r>
    <r>
      <rPr>
        <b/>
        <sz val="12"/>
        <color indexed="8"/>
        <rFont val="Arial"/>
        <family val="2"/>
      </rPr>
      <t xml:space="preserve">
Statement of Cash Position
</t>
    </r>
    <r>
      <rPr>
        <sz val="12"/>
        <color indexed="8"/>
        <rFont val="Arial"/>
        <family val="2"/>
      </rPr>
      <t>Years Ended August 31, 2018</t>
    </r>
  </si>
  <si>
    <r>
      <t xml:space="preserve">Lottery Winnings Paid </t>
    </r>
    <r>
      <rPr>
        <vertAlign val="superscript"/>
        <sz val="12"/>
        <rFont val="Arial"/>
        <family val="2"/>
      </rPr>
      <t>(2)</t>
    </r>
  </si>
  <si>
    <r>
      <rPr>
        <sz val="12"/>
        <color indexed="8"/>
        <rFont val="Arial"/>
        <family val="2"/>
      </rPr>
      <t>Table 1 (concluded)</t>
    </r>
    <r>
      <rPr>
        <b/>
        <sz val="12"/>
        <color indexed="8"/>
        <rFont val="Arial"/>
        <family val="2"/>
      </rPr>
      <t xml:space="preserve">
Statement of Cash Position
</t>
    </r>
    <r>
      <rPr>
        <sz val="12"/>
        <color indexed="8"/>
        <rFont val="Arial"/>
        <family val="2"/>
      </rPr>
      <t>Years Ended August 31, 2018</t>
    </r>
  </si>
  <si>
    <r>
      <rPr>
        <sz val="12"/>
        <color indexed="8"/>
        <rFont val="Arial"/>
        <family val="2"/>
      </rPr>
      <t>Table 2</t>
    </r>
    <r>
      <rPr>
        <b/>
        <sz val="12"/>
        <color indexed="8"/>
        <rFont val="Arial"/>
        <family val="2"/>
      </rPr>
      <t xml:space="preserve">
Ending Cash Balance – All Funds
</t>
    </r>
    <r>
      <rPr>
        <sz val="12"/>
        <color indexed="8"/>
        <rFont val="Arial"/>
        <family val="2"/>
      </rPr>
      <t>Years Ended August 31 (Amounts in Thousands)</t>
    </r>
  </si>
  <si>
    <r>
      <rPr>
        <sz val="12"/>
        <rFont val="Arial"/>
        <family val="2"/>
      </rPr>
      <t xml:space="preserve">Chart 1
</t>
    </r>
    <r>
      <rPr>
        <b/>
        <sz val="12"/>
        <rFont val="Arial"/>
        <family val="2"/>
      </rPr>
      <t xml:space="preserve">Ending Cash Balance – All Funds
</t>
    </r>
    <r>
      <rPr>
        <sz val="12"/>
        <rFont val="Arial"/>
        <family val="2"/>
      </rPr>
      <t>Years Ended August 31 (Amounts in Thousands)</t>
    </r>
  </si>
  <si>
    <r>
      <t>REVENUE BY SOURCE</t>
    </r>
    <r>
      <rPr>
        <b/>
        <vertAlign val="superscript"/>
        <sz val="12"/>
        <rFont val="Arial"/>
        <family val="2"/>
      </rPr>
      <t>1</t>
    </r>
  </si>
  <si>
    <r>
      <rPr>
        <sz val="12"/>
        <color indexed="8"/>
        <rFont val="Arial"/>
        <family val="2"/>
      </rPr>
      <t>Table 3</t>
    </r>
    <r>
      <rPr>
        <b/>
        <sz val="12"/>
        <color indexed="8"/>
        <rFont val="Arial"/>
        <family val="2"/>
      </rPr>
      <t xml:space="preserve">
Net Revenue by Source – All Funds Excluding Trust
</t>
    </r>
    <r>
      <rPr>
        <sz val="12"/>
        <color indexed="8"/>
        <rFont val="Arial"/>
        <family val="2"/>
      </rPr>
      <t>Years Ended August 31</t>
    </r>
  </si>
  <si>
    <r>
      <rPr>
        <sz val="12"/>
        <color indexed="8"/>
        <rFont val="Arial"/>
        <family val="2"/>
      </rPr>
      <t>TABLE 3 (concluded)</t>
    </r>
    <r>
      <rPr>
        <b/>
        <sz val="12"/>
        <color indexed="8"/>
        <rFont val="Arial"/>
        <family val="2"/>
      </rPr>
      <t xml:space="preserve">
Net Revenue by Source – All Funds Excluding Trust
</t>
    </r>
    <r>
      <rPr>
        <sz val="12"/>
        <color indexed="8"/>
        <rFont val="Arial"/>
        <family val="2"/>
      </rPr>
      <t>Years Ended August 31</t>
    </r>
  </si>
  <si>
    <r>
      <rPr>
        <sz val="12"/>
        <color indexed="8"/>
        <rFont val="Arial"/>
        <family val="2"/>
      </rPr>
      <t>Table 4</t>
    </r>
    <r>
      <rPr>
        <b/>
        <sz val="12"/>
        <color indexed="8"/>
        <rFont val="Arial"/>
        <family val="2"/>
      </rPr>
      <t xml:space="preserve">
Texas Per Capita State Tax Collections – All Funds Excluding Trust
</t>
    </r>
    <r>
      <rPr>
        <sz val="12"/>
        <color indexed="8"/>
        <rFont val="Arial"/>
        <family val="2"/>
      </rPr>
      <t>Years Ended August 31</t>
    </r>
  </si>
  <si>
    <r>
      <rPr>
        <sz val="12"/>
        <rFont val="Arial"/>
        <family val="2"/>
      </rPr>
      <t>Chart 2</t>
    </r>
    <r>
      <rPr>
        <b/>
        <sz val="12"/>
        <rFont val="Arial"/>
        <family val="2"/>
      </rPr>
      <t xml:space="preserve">
Percentage of Net Revenue by Source - All Funds Excluding Trust</t>
    </r>
  </si>
  <si>
    <r>
      <rPr>
        <sz val="12"/>
        <color indexed="8"/>
        <rFont val="Arial"/>
        <family val="2"/>
      </rPr>
      <t>Table 5</t>
    </r>
    <r>
      <rPr>
        <b/>
        <sz val="12"/>
        <color indexed="8"/>
        <rFont val="Arial"/>
        <family val="2"/>
      </rPr>
      <t xml:space="preserve">
Federal Revenue by Function and Program Category – All Funds Excluding Trust
</t>
    </r>
    <r>
      <rPr>
        <sz val="12"/>
        <color indexed="8"/>
        <rFont val="Arial"/>
        <family val="2"/>
      </rPr>
      <t>Years Ended August 31</t>
    </r>
  </si>
  <si>
    <r>
      <rPr>
        <sz val="12"/>
        <color indexed="8"/>
        <rFont val="Arial"/>
        <family val="2"/>
      </rPr>
      <t>Table 6</t>
    </r>
    <r>
      <rPr>
        <b/>
        <sz val="12"/>
        <color indexed="8"/>
        <rFont val="Arial"/>
        <family val="2"/>
      </rPr>
      <t xml:space="preserve">
Federal Revenue by Agency – All Funds Excluding Trust
</t>
    </r>
    <r>
      <rPr>
        <sz val="12"/>
        <color indexed="8"/>
        <rFont val="Arial"/>
        <family val="2"/>
      </rPr>
      <t>Years Ended August 31</t>
    </r>
  </si>
  <si>
    <r>
      <t xml:space="preserve">Lottery Winnings Paid </t>
    </r>
    <r>
      <rPr>
        <vertAlign val="superscript"/>
        <sz val="12"/>
        <rFont val="Arial"/>
        <family val="2"/>
      </rPr>
      <t>(1)</t>
    </r>
  </si>
  <si>
    <r>
      <rPr>
        <sz val="12"/>
        <color indexed="8"/>
        <rFont val="Arial"/>
        <family val="2"/>
      </rPr>
      <t>Table 7</t>
    </r>
    <r>
      <rPr>
        <b/>
        <sz val="12"/>
        <color indexed="8"/>
        <rFont val="Arial"/>
        <family val="2"/>
      </rPr>
      <t xml:space="preserve">
Net Expenditures by Function – All Funds Excluding Trust
</t>
    </r>
    <r>
      <rPr>
        <sz val="12"/>
        <color indexed="8"/>
        <rFont val="Arial"/>
        <family val="2"/>
      </rPr>
      <t>Years Ended August 31</t>
    </r>
  </si>
  <si>
    <r>
      <t xml:space="preserve">Table 7 (concluded)
</t>
    </r>
    <r>
      <rPr>
        <b/>
        <sz val="12"/>
        <color indexed="8"/>
        <rFont val="Arial"/>
        <family val="2"/>
      </rPr>
      <t>Net Expenditures by Function – All Funds Excluding Trust</t>
    </r>
    <r>
      <rPr>
        <sz val="12"/>
        <color indexed="8"/>
        <rFont val="Arial"/>
        <family val="2"/>
      </rPr>
      <t xml:space="preserve">
Years Ended August 31</t>
    </r>
  </si>
  <si>
    <r>
      <rPr>
        <sz val="12"/>
        <rFont val="Arial"/>
        <family val="2"/>
      </rPr>
      <t>Chart 3</t>
    </r>
    <r>
      <rPr>
        <b/>
        <sz val="12"/>
        <rFont val="Arial"/>
        <family val="2"/>
      </rPr>
      <t xml:space="preserve">
Percentage of Net Expenditures by Function - All Funds Excluding Trust</t>
    </r>
  </si>
  <si>
    <r>
      <rPr>
        <sz val="12"/>
        <color indexed="8"/>
        <rFont val="Arial"/>
        <family val="2"/>
      </rPr>
      <t>Table 8</t>
    </r>
    <r>
      <rPr>
        <b/>
        <sz val="12"/>
        <color indexed="8"/>
        <rFont val="Arial"/>
        <family val="2"/>
      </rPr>
      <t xml:space="preserve">
Net Expenditures by Expenditure Category – All Funds Excluding Trust
</t>
    </r>
    <r>
      <rPr>
        <sz val="12"/>
        <color indexed="8"/>
        <rFont val="Arial"/>
        <family val="2"/>
      </rPr>
      <t>Years Ended August 31</t>
    </r>
  </si>
  <si>
    <r>
      <rPr>
        <sz val="12"/>
        <color indexed="8"/>
        <rFont val="Arial"/>
        <family val="2"/>
      </rPr>
      <t>Table 8 (concluded)</t>
    </r>
    <r>
      <rPr>
        <b/>
        <sz val="12"/>
        <color indexed="8"/>
        <rFont val="Arial"/>
        <family val="2"/>
      </rPr>
      <t xml:space="preserve">
Net Expenditures by Expenditure Category – All Funds Excluding Trust
</t>
    </r>
    <r>
      <rPr>
        <sz val="12"/>
        <color indexed="8"/>
        <rFont val="Arial"/>
        <family val="2"/>
      </rPr>
      <t>Years Ended August 31</t>
    </r>
  </si>
  <si>
    <r>
      <rPr>
        <sz val="12"/>
        <rFont val="Arial"/>
        <family val="2"/>
      </rPr>
      <t>Chart 4</t>
    </r>
    <r>
      <rPr>
        <b/>
        <sz val="12"/>
        <rFont val="Arial"/>
        <family val="2"/>
      </rPr>
      <t xml:space="preserve">
Percentage of Net Expenditures by Expenditure Category - All Funds Excluding Trust</t>
    </r>
  </si>
  <si>
    <r>
      <rPr>
        <sz val="12"/>
        <color indexed="8"/>
        <rFont val="Arial"/>
        <family val="2"/>
      </rPr>
      <t>Table 9</t>
    </r>
    <r>
      <rPr>
        <b/>
        <sz val="12"/>
        <color indexed="8"/>
        <rFont val="Arial"/>
        <family val="2"/>
      </rPr>
      <t xml:space="preserve">
Flow of Funds to Local Government - All Funds
</t>
    </r>
    <r>
      <rPr>
        <sz val="12"/>
        <color indexed="8"/>
        <rFont val="Arial"/>
        <family val="2"/>
      </rPr>
      <t>Years Ended August 31, 2018</t>
    </r>
  </si>
  <si>
    <r>
      <t xml:space="preserve">Highway Fund / ESF Transfer </t>
    </r>
    <r>
      <rPr>
        <vertAlign val="superscript"/>
        <sz val="12"/>
        <rFont val="Arial"/>
        <family val="2"/>
      </rPr>
      <t>(3)</t>
    </r>
  </si>
  <si>
    <r>
      <rPr>
        <sz val="12"/>
        <color indexed="8"/>
        <rFont val="Arial"/>
        <family val="2"/>
      </rPr>
      <t>Table 11</t>
    </r>
    <r>
      <rPr>
        <b/>
        <sz val="12"/>
        <color indexed="8"/>
        <rFont val="Arial"/>
        <family val="2"/>
      </rPr>
      <t xml:space="preserve">
General Revenue Fund Revenues Available After
Constitutional Allocations and Other Restrictions
</t>
    </r>
    <r>
      <rPr>
        <sz val="12"/>
        <color indexed="8"/>
        <rFont val="Arial"/>
        <family val="2"/>
      </rPr>
      <t>Years Ended August 31, 2018</t>
    </r>
  </si>
  <si>
    <r>
      <t xml:space="preserve">General Revenue Fund 0001 </t>
    </r>
    <r>
      <rPr>
        <b/>
        <vertAlign val="superscript"/>
        <sz val="12"/>
        <rFont val="Arial"/>
        <family val="2"/>
      </rPr>
      <t>(1)</t>
    </r>
  </si>
  <si>
    <r>
      <t xml:space="preserve">Other Restrictions </t>
    </r>
    <r>
      <rPr>
        <b/>
        <vertAlign val="superscript"/>
        <sz val="12"/>
        <rFont val="Arial"/>
        <family val="2"/>
      </rPr>
      <t>(2)</t>
    </r>
  </si>
  <si>
    <t>TOTAL SALE OF FIXED ASSETS</t>
  </si>
  <si>
    <r>
      <t xml:space="preserve">TABLE 13
</t>
    </r>
    <r>
      <rPr>
        <b/>
        <sz val="12"/>
        <rFont val="Arial"/>
        <family val="2"/>
      </rPr>
      <t>Net Revenue by Receipt Category, Type and Object</t>
    </r>
    <r>
      <rPr>
        <sz val="12"/>
        <rFont val="Arial"/>
        <family val="2"/>
      </rPr>
      <t xml:space="preserve">
Years Ended August 31
This table shows revenue for the prior and current fiscal years by object code within category and type. Current year net revenues are also presented excluding trust funds.
The category represents a homogenous grouping of revenues collected by the state. The category typically translates to the function of government. Within each category, revenues can be further grouped using the receipt type.</t>
    </r>
  </si>
  <si>
    <r>
      <t xml:space="preserve">TABLE 14
</t>
    </r>
    <r>
      <rPr>
        <b/>
        <sz val="12"/>
        <rFont val="Arial"/>
        <family val="2"/>
      </rPr>
      <t>Net Expenditures by Function and Department</t>
    </r>
    <r>
      <rPr>
        <sz val="12"/>
        <rFont val="Arial"/>
        <family val="2"/>
      </rPr>
      <t xml:space="preserve">
Years Ended August 31
This table shows expenditures for the prior and current fiscal years for departments within governmental functions for all state funds. Current year net expenditure is also presented excluding trust funds.
The primary function of a department is the basis for determining expenditures by governmental function. Expenditures that are significant in amount and that apply to numerous agencies are shown separately, rather than being shown under the individual agency’s function. These include employee benefits, capital outlay and debt service – interest. Employee benefits include specific expenditures for agencies having the employee benefit function as well as expenditures made for employee benefits by agencies having other governmental functions.</t>
    </r>
  </si>
  <si>
    <r>
      <t xml:space="preserve">TABLE 15
</t>
    </r>
    <r>
      <rPr>
        <b/>
        <sz val="12"/>
        <rFont val="Arial"/>
        <family val="2"/>
      </rPr>
      <t>Net Expenditures by Expenditure Category and Object</t>
    </r>
    <r>
      <rPr>
        <sz val="12"/>
        <rFont val="Arial"/>
        <family val="2"/>
      </rPr>
      <t xml:space="preserve">
Years Ended August 31
This table shows expenditures for the prior and current fiscal years by object code within expenditure categories for all state funds.  Current year net expenditures is also presented excluding trust funds. </t>
    </r>
  </si>
  <si>
    <r>
      <t xml:space="preserve">TABLE 16-B
</t>
    </r>
    <r>
      <rPr>
        <b/>
        <sz val="12"/>
        <rFont val="Arial"/>
        <family val="2"/>
      </rPr>
      <t>Net Revenues, Other Sources, Net Expenditures and Other Uses by Group and Fund</t>
    </r>
    <r>
      <rPr>
        <sz val="12"/>
        <rFont val="Arial"/>
        <family val="2"/>
      </rPr>
      <t xml:space="preserve">
Year Ended August 31, 2018
This table presents net revenue, other sources, net expenditures and other uses for each state fund within fund groups.</t>
    </r>
  </si>
  <si>
    <r>
      <t xml:space="preserve">TABLE 18
</t>
    </r>
    <r>
      <rPr>
        <b/>
        <sz val="12"/>
        <rFont val="Arial"/>
        <family val="2"/>
      </rPr>
      <t>Transactions of Departmental Suspense - Fund 0900</t>
    </r>
    <r>
      <rPr>
        <sz val="12"/>
        <rFont val="Arial"/>
        <family val="2"/>
      </rPr>
      <t xml:space="preserve">
Year Ended August 31, 2018
Suspense Funds are accounts which temporarily hold state monies pending their final disposition. This table shows agency balances in Suspense Fund 0900, the primary suspense fund for the state. Monies held in Fund 0900 are not available for appropriation by the Legislature.</t>
    </r>
  </si>
  <si>
    <r>
      <t xml:space="preserve">TABLE 19
</t>
    </r>
    <r>
      <rPr>
        <b/>
        <sz val="12"/>
        <rFont val="Arial"/>
        <family val="2"/>
      </rPr>
      <t>Petty, Travel and Imprest Cash Advance Funds 
by Fund and Department</t>
    </r>
    <r>
      <rPr>
        <sz val="12"/>
        <rFont val="Arial"/>
        <family val="2"/>
      </rPr>
      <t xml:space="preserve">
Year Ended August 31, 2018
This table presents balances of petty, travel and imprest cash for each agency maintaining these accounts outside the State Treasury. The cash is transferred from the State Treasury to a local bank account or kept on hand for use by the agency.
Travel, imprest, and petty cash advance funds are specifically authorized by statute. The funds are reimbursed by warrants drawn and approved by the Texas Comptroller of Public Accounts out of funds in the State Treasury. Closing a petty cash account does not increase an agency's appropriations. The statutes governing these funds are Texas Government Code Annotated, Sections 403.241 – 403.252.</t>
    </r>
  </si>
  <si>
    <r>
      <t xml:space="preserve">Limited Sales and Use: </t>
    </r>
    <r>
      <rPr>
        <sz val="12"/>
        <color theme="1"/>
        <rFont val="Arial"/>
        <family val="2"/>
      </rPr>
      <t xml:space="preserve">6.25 percent of the retail sale price of taxable tangible personal property and selected services.
</t>
    </r>
    <r>
      <rPr>
        <b/>
        <sz val="12"/>
        <color theme="1"/>
        <rFont val="Arial"/>
        <family val="2"/>
      </rPr>
      <t xml:space="preserve">Boat and Boat Motor: </t>
    </r>
    <r>
      <rPr>
        <sz val="12"/>
        <color theme="1"/>
        <rFont val="Arial"/>
        <family val="2"/>
      </rPr>
      <t xml:space="preserve">6.25 percent of the total consideration paid for a boat or boat motor; $15 tax for each boat or boat motor brought into the state by a new resident.
</t>
    </r>
    <r>
      <rPr>
        <b/>
        <sz val="12"/>
        <color theme="1"/>
        <rFont val="Arial"/>
        <family val="2"/>
      </rPr>
      <t>Texas Emissions Reduction Plan Surcharge:</t>
    </r>
    <r>
      <rPr>
        <sz val="12"/>
        <color theme="1"/>
        <rFont val="Arial"/>
        <family val="2"/>
      </rPr>
      <t xml:space="preserve"> 1.5 percent of the sale or lease price of all off-road, heavy-duty diesel equipment (other than some implements of husbandry).</t>
    </r>
  </si>
  <si>
    <r>
      <rPr>
        <b/>
        <sz val="12"/>
        <rFont val="Arial"/>
        <family val="2"/>
      </rPr>
      <t>Production:</t>
    </r>
    <r>
      <rPr>
        <sz val="12"/>
        <rFont val="Arial"/>
        <family val="2"/>
      </rPr>
      <t xml:space="preserve"> 4.6 percent of the market value of oil produced in the state.</t>
    </r>
  </si>
  <si>
    <r>
      <rPr>
        <b/>
        <sz val="12"/>
        <rFont val="Arial"/>
        <family val="2"/>
      </rPr>
      <t>Motor Fuel:</t>
    </r>
    <r>
      <rPr>
        <sz val="12"/>
        <rFont val="Arial"/>
        <family val="2"/>
      </rPr>
      <t xml:space="preserve"> 20¢ per gallon of gasoline or diesel fuel (eligible transit companies qualify for a refund of 1¢ per gallon on gasoline and 1/2¢ per gallon on diesel fuel).
</t>
    </r>
    <r>
      <rPr>
        <b/>
        <sz val="12"/>
        <rFont val="Arial"/>
        <family val="2"/>
      </rPr>
      <t>Compressed Natural Gas and Liquefied Natural Gas:</t>
    </r>
    <r>
      <rPr>
        <sz val="12"/>
        <rFont val="Arial"/>
        <family val="2"/>
      </rPr>
      <t xml:space="preserve"> 15¢ per gallon.</t>
    </r>
  </si>
  <si>
    <r>
      <rPr>
        <b/>
        <sz val="12"/>
        <rFont val="Arial"/>
        <family val="2"/>
      </rPr>
      <t>Sales and Use:</t>
    </r>
    <r>
      <rPr>
        <sz val="12"/>
        <rFont val="Arial"/>
        <family val="2"/>
      </rPr>
      <t xml:space="preserve"> 6.25 percent of vehicle sales price, less any trade-in; $90 tax for each motor vehicle brought into the state by a new resident; $10 tax paid by donee for each gift of a motor vehicle; $5 tax paid by each party in an even exchange of two motor vehicles; 1.0 percent or 2.5 percent Texas Emissions Reduction Plan surcharge on certain diesel truck purchases.
</t>
    </r>
    <r>
      <rPr>
        <b/>
        <sz val="12"/>
        <rFont val="Arial"/>
        <family val="2"/>
      </rPr>
      <t>Rental:</t>
    </r>
    <r>
      <rPr>
        <sz val="12"/>
        <rFont val="Arial"/>
        <family val="2"/>
      </rPr>
      <t xml:space="preserve"> 10 percent of gross receipts on rentals of 30 days or less; 6.25 percent on rentals of 31 to 180 days.
</t>
    </r>
    <r>
      <rPr>
        <b/>
        <sz val="12"/>
        <rFont val="Arial"/>
        <family val="2"/>
      </rPr>
      <t>Manufactured Housing Sales:</t>
    </r>
    <r>
      <rPr>
        <sz val="12"/>
        <rFont val="Arial"/>
        <family val="2"/>
      </rPr>
      <t xml:space="preserve"> 5 percent of 65 percent of the sales price on the initial sale or use of a new manufactured home or .0325 of sales price stated on invoice.</t>
    </r>
  </si>
  <si>
    <r>
      <rPr>
        <b/>
        <sz val="12"/>
        <rFont val="Arial"/>
        <family val="2"/>
      </rPr>
      <t>Rates applicable to reports due on or after January 1, 2016:</t>
    </r>
    <r>
      <rPr>
        <sz val="12"/>
        <rFont val="Arial"/>
        <family val="2"/>
      </rPr>
      <t xml:space="preserve"> 0.75 percent of taxable margin (for taxable entities not primarily engaged in wholesale or retail trade) or 0.375 percent of taxable margin (for taxable entities primarily engaged in wholesale or retail trade). Taxpayers with total revenue of $20 million or less may elect to pay tax on revenue apportioned to Texas at a rate of 0.331 percent.</t>
    </r>
  </si>
  <si>
    <r>
      <rPr>
        <b/>
        <sz val="12"/>
        <rFont val="Arial"/>
        <family val="2"/>
      </rPr>
      <t>Life Insurance and Health Maintenance Organizations:</t>
    </r>
    <r>
      <rPr>
        <sz val="12"/>
        <rFont val="Arial"/>
        <family val="2"/>
      </rPr>
      <t xml:space="preserve"> 0.875 percent of the first $450,000 in taxable gross life premiums or HMO taxable gross receipts, and 1.75 percent of taxable gross life premiums or HMO taxable gross receipts in excess of $450,000.
</t>
    </r>
    <r>
      <rPr>
        <b/>
        <sz val="12"/>
        <rFont val="Arial"/>
        <family val="2"/>
      </rPr>
      <t>Property and Casualty Insurance:</t>
    </r>
    <r>
      <rPr>
        <sz val="12"/>
        <rFont val="Arial"/>
        <family val="2"/>
      </rPr>
      <t xml:space="preserve"> 1.6 percent of gross premiums written in Texas.
</t>
    </r>
    <r>
      <rPr>
        <b/>
        <sz val="12"/>
        <rFont val="Arial"/>
        <family val="2"/>
      </rPr>
      <t>Accident and Health Insurance:</t>
    </r>
    <r>
      <rPr>
        <sz val="12"/>
        <rFont val="Arial"/>
        <family val="2"/>
      </rPr>
      <t xml:space="preserve"> 1.75 percent of gross premiums written in Texas.
</t>
    </r>
    <r>
      <rPr>
        <b/>
        <sz val="12"/>
        <rFont val="Arial"/>
        <family val="2"/>
      </rPr>
      <t>Unauthorized, Independently Procured and Surplus Lines Insurance:</t>
    </r>
    <r>
      <rPr>
        <sz val="12"/>
        <rFont val="Arial"/>
        <family val="2"/>
      </rPr>
      <t xml:space="preserve"> 4.85 percent of gross premiums written for insurees whose home state is Texas.
</t>
    </r>
    <r>
      <rPr>
        <b/>
        <sz val="12"/>
        <rFont val="Arial"/>
        <family val="2"/>
      </rPr>
      <t>Licensed Captive Insurance Companies:</t>
    </r>
    <r>
      <rPr>
        <sz val="12"/>
        <rFont val="Arial"/>
        <family val="2"/>
      </rPr>
      <t xml:space="preserve"> 0.5 percent of gross premiums written to insure the operational risks of affiliates and controller unaffiliated businesses. The minimum amount due is $7,500 per tax report year. The maximum amount due is $200,000 per tax report year.
</t>
    </r>
    <r>
      <rPr>
        <b/>
        <sz val="12"/>
        <rFont val="Arial"/>
        <family val="2"/>
      </rPr>
      <t>Title Insurance:</t>
    </r>
    <r>
      <rPr>
        <sz val="12"/>
        <rFont val="Arial"/>
        <family val="2"/>
      </rPr>
      <t xml:space="preserve"> 1.35 percent of gross premiums written in Texas.</t>
    </r>
  </si>
  <si>
    <r>
      <rPr>
        <b/>
        <sz val="12"/>
        <rFont val="Arial"/>
        <family val="2"/>
      </rPr>
      <t>None:</t>
    </r>
    <r>
      <rPr>
        <sz val="12"/>
        <rFont val="Arial"/>
        <family val="2"/>
      </rPr>
      <t xml:space="preserve"> Federal law incrementally phased out the state’s share of the federal tax until it was fully eliminated for deaths occurring in calendar 2005 and beyond.</t>
    </r>
  </si>
  <si>
    <r>
      <t xml:space="preserve">Tax Rates and Taxable Bases for Major Texas State Taxes
</t>
    </r>
    <r>
      <rPr>
        <sz val="12"/>
        <rFont val="Arial"/>
        <family val="2"/>
      </rPr>
      <t>Fiscal 2018</t>
    </r>
  </si>
  <si>
    <r>
      <t>Economic Stabilization Fund 0599 Cash History</t>
    </r>
    <r>
      <rPr>
        <sz val="12"/>
        <rFont val="Arial"/>
        <family val="2"/>
      </rPr>
      <t xml:space="preserve">
Year Ended August 31, 2018</t>
    </r>
  </si>
  <si>
    <r>
      <t>$         (28,994,315)   </t>
    </r>
    <r>
      <rPr>
        <vertAlign val="superscript"/>
        <sz val="12"/>
        <color rgb="FF000000"/>
        <rFont val="Arial"/>
        <family val="2"/>
      </rPr>
      <t>1</t>
    </r>
  </si>
  <si>
    <r>
      <t>(119,040,135)   </t>
    </r>
    <r>
      <rPr>
        <vertAlign val="superscript"/>
        <sz val="12"/>
        <color rgb="FF000000"/>
        <rFont val="Arial"/>
        <family val="2"/>
      </rPr>
      <t>2</t>
    </r>
  </si>
  <si>
    <r>
      <t>(56,640,721) </t>
    </r>
    <r>
      <rPr>
        <vertAlign val="superscript"/>
        <sz val="12"/>
        <color rgb="FF000000"/>
        <rFont val="Arial"/>
        <family val="2"/>
      </rPr>
      <t>2, 3</t>
    </r>
  </si>
  <si>
    <r>
      <t>(21,548,656) </t>
    </r>
    <r>
      <rPr>
        <vertAlign val="superscript"/>
        <sz val="12"/>
        <color rgb="FF000000"/>
        <rFont val="Arial"/>
        <family val="2"/>
      </rPr>
      <t>2, 3</t>
    </r>
  </si>
  <si>
    <r>
      <t>(514,635) </t>
    </r>
    <r>
      <rPr>
        <vertAlign val="superscript"/>
        <sz val="12"/>
        <color rgb="FF000000"/>
        <rFont val="Arial"/>
        <family val="2"/>
      </rPr>
      <t>2, 3</t>
    </r>
  </si>
  <si>
    <r>
      <t>50    </t>
    </r>
    <r>
      <rPr>
        <vertAlign val="superscript"/>
        <sz val="12"/>
        <color rgb="FF000000"/>
        <rFont val="Arial"/>
        <family val="2"/>
      </rPr>
      <t>3</t>
    </r>
  </si>
  <si>
    <r>
      <t>(446,456,744)   </t>
    </r>
    <r>
      <rPr>
        <vertAlign val="superscript"/>
        <sz val="12"/>
        <color rgb="FF000000"/>
        <rFont val="Arial"/>
        <family val="2"/>
      </rPr>
      <t>4</t>
    </r>
  </si>
  <si>
    <r>
      <t>(553,002,886)   </t>
    </r>
    <r>
      <rPr>
        <vertAlign val="superscript"/>
        <sz val="12"/>
        <color rgb="FF000000"/>
        <rFont val="Arial"/>
        <family val="2"/>
      </rPr>
      <t>4</t>
    </r>
  </si>
  <si>
    <r>
      <t>(970,462,533) </t>
    </r>
    <r>
      <rPr>
        <vertAlign val="superscript"/>
        <sz val="12"/>
        <color rgb="FF000000"/>
        <rFont val="Arial"/>
        <family val="2"/>
      </rPr>
      <t>4, 5</t>
    </r>
  </si>
  <si>
    <r>
      <t>(528,299,695)   </t>
    </r>
    <r>
      <rPr>
        <vertAlign val="superscript"/>
        <sz val="12"/>
        <color rgb="FF000000"/>
        <rFont val="Arial"/>
        <family val="2"/>
      </rPr>
      <t>5</t>
    </r>
  </si>
  <si>
    <r>
      <t>(691,459,011)   </t>
    </r>
    <r>
      <rPr>
        <vertAlign val="superscript"/>
        <sz val="12"/>
        <color rgb="FF000000"/>
        <rFont val="Arial"/>
        <family val="2"/>
      </rPr>
      <t>5</t>
    </r>
  </si>
  <si>
    <r>
      <t>(90,511,804)   </t>
    </r>
    <r>
      <rPr>
        <vertAlign val="superscript"/>
        <sz val="12"/>
        <color rgb="FF000000"/>
        <rFont val="Arial"/>
        <family val="2"/>
      </rPr>
      <t>5</t>
    </r>
  </si>
  <si>
    <r>
      <t>(447,576)   </t>
    </r>
    <r>
      <rPr>
        <vertAlign val="superscript"/>
        <sz val="12"/>
        <color rgb="FF000000"/>
        <rFont val="Arial"/>
        <family val="2"/>
      </rPr>
      <t>5</t>
    </r>
  </si>
  <si>
    <r>
      <t>360   </t>
    </r>
    <r>
      <rPr>
        <vertAlign val="superscript"/>
        <sz val="12"/>
        <color rgb="FF000000"/>
        <rFont val="Arial"/>
        <family val="2"/>
      </rPr>
      <t>5</t>
    </r>
  </si>
  <si>
    <r>
      <t>(3,198,661,120)   </t>
    </r>
    <r>
      <rPr>
        <vertAlign val="superscript"/>
        <sz val="12"/>
        <color rgb="FF000000"/>
        <rFont val="Arial"/>
        <family val="2"/>
      </rPr>
      <t>6</t>
    </r>
  </si>
  <si>
    <r>
      <t>(1,871,774,448)   </t>
    </r>
    <r>
      <rPr>
        <vertAlign val="superscript"/>
        <sz val="12"/>
        <color rgb="FF000000"/>
        <rFont val="Arial"/>
        <family val="2"/>
      </rPr>
      <t>7</t>
    </r>
  </si>
  <si>
    <r>
      <t>(2,006,015,058)   </t>
    </r>
    <r>
      <rPr>
        <vertAlign val="superscript"/>
        <sz val="12"/>
        <color rgb="FF000000"/>
        <rFont val="Arial"/>
        <family val="2"/>
      </rPr>
      <t>7</t>
    </r>
  </si>
  <si>
    <r>
      <t xml:space="preserve">(6,090,660)   </t>
    </r>
    <r>
      <rPr>
        <vertAlign val="superscript"/>
        <sz val="12"/>
        <color rgb="FF000000"/>
        <rFont val="Arial"/>
        <family val="2"/>
      </rPr>
      <t>7</t>
    </r>
  </si>
  <si>
    <r>
      <t>(1,784,270,943) </t>
    </r>
    <r>
      <rPr>
        <vertAlign val="superscript"/>
        <sz val="12"/>
        <color rgb="FF000000"/>
        <rFont val="Arial"/>
        <family val="2"/>
      </rPr>
      <t>7,8</t>
    </r>
  </si>
  <si>
    <r>
      <t>(301,047,043) </t>
    </r>
    <r>
      <rPr>
        <vertAlign val="superscript"/>
        <sz val="12"/>
        <color rgb="FF000000"/>
        <rFont val="Arial"/>
        <family val="2"/>
      </rPr>
      <t>7,8</t>
    </r>
  </si>
  <si>
    <t>Table of Contents</t>
  </si>
  <si>
    <t>Table 1 Rev</t>
  </si>
  <si>
    <t>Table 1 Exp</t>
  </si>
  <si>
    <t>Table 2</t>
  </si>
  <si>
    <t>Table 3</t>
  </si>
  <si>
    <t>Table 4</t>
  </si>
  <si>
    <t>Table 5</t>
  </si>
  <si>
    <t>Table 6</t>
  </si>
  <si>
    <t>Table 7</t>
  </si>
  <si>
    <t>Table 8</t>
  </si>
  <si>
    <t>Table 9</t>
  </si>
  <si>
    <t>Table 10</t>
  </si>
  <si>
    <t>Table 11</t>
  </si>
  <si>
    <t>Table 12</t>
  </si>
  <si>
    <t>Table 13</t>
  </si>
  <si>
    <t>Table 14</t>
  </si>
  <si>
    <t>Table 15</t>
  </si>
  <si>
    <t>Table 16a</t>
  </si>
  <si>
    <t>Table 16b</t>
  </si>
  <si>
    <t>Table 17</t>
  </si>
  <si>
    <t>Table 18</t>
  </si>
  <si>
    <t>Table 19</t>
  </si>
  <si>
    <t>Chart 1</t>
  </si>
  <si>
    <t>Chart 2</t>
  </si>
  <si>
    <t>Chart 3</t>
  </si>
  <si>
    <t>Chart 4</t>
  </si>
  <si>
    <t>Note 2 Cash Reconciliation</t>
  </si>
  <si>
    <t>Note 2 Treasury Fund Cash</t>
  </si>
  <si>
    <t>Note 4 Major Texas Taxes</t>
  </si>
  <si>
    <t>Note 6 ESF Cash History Table</t>
  </si>
  <si>
    <r>
      <rPr>
        <b/>
        <sz val="12"/>
        <rFont val="Arial"/>
        <family val="2"/>
      </rPr>
      <t>Cigarettes:</t>
    </r>
    <r>
      <rPr>
        <sz val="12"/>
        <rFont val="Arial"/>
        <family val="2"/>
      </rPr>
      <t xml:space="preserve"> $70.50 per 1,000 cigarettes weighing 3 pounds or less per 1,000 ($1.41 per pack of 20) and $72.60 per 1,000 cigarettes weighing more than 3 pounds ($1.452 per pack of 20).
</t>
    </r>
    <r>
      <rPr>
        <b/>
        <sz val="12"/>
        <rFont val="Arial"/>
        <family val="2"/>
      </rPr>
      <t>Cigars and Tobacco Products:</t>
    </r>
    <r>
      <rPr>
        <sz val="12"/>
        <rFont val="Arial"/>
        <family val="2"/>
      </rPr>
      <t xml:space="preserve">
(1) Cigar rates vary with weight per 1,000 cigars, constituents and price: From 1¢ per 10 cigars weighing 3 pounds or less per 1,000 to $15 per 1,000 cigars weighing more than 3 pounds per 1,000.
(2) Snuff, chewing tobacco, pipe tobacco and roll-your-own tobacco: $1.22 per ounce based on the manufacturer’s list weight.
</t>
    </r>
  </si>
  <si>
    <r>
      <rPr>
        <b/>
        <sz val="12"/>
        <rFont val="Arial"/>
        <family val="2"/>
      </rPr>
      <t>Beer:</t>
    </r>
    <r>
      <rPr>
        <sz val="12"/>
        <rFont val="Arial"/>
        <family val="2"/>
      </rPr>
      <t xml:space="preserve"> $6.00 per 31 gallon barrel (19.4¢ per gallon).
</t>
    </r>
    <r>
      <rPr>
        <b/>
        <sz val="12"/>
        <rFont val="Arial"/>
        <family val="2"/>
      </rPr>
      <t>Liquor:</t>
    </r>
    <r>
      <rPr>
        <sz val="12"/>
        <rFont val="Arial"/>
        <family val="2"/>
      </rPr>
      <t xml:space="preserve"> $2.40 per gallon or $0.22 per prescription on liquor prescriptions.
</t>
    </r>
    <r>
      <rPr>
        <b/>
        <sz val="12"/>
        <rFont val="Arial"/>
        <family val="2"/>
      </rPr>
      <t>Wine:</t>
    </r>
    <r>
      <rPr>
        <sz val="12"/>
        <rFont val="Arial"/>
        <family val="2"/>
      </rPr>
      <t xml:space="preserve"> Alcohol volume 14 percent or less – 20.4¢ per gallon. More than 14 percent – 40.8¢ per gallon. Sparkling wine – 51.6¢ per gallon.
</t>
    </r>
    <r>
      <rPr>
        <b/>
        <sz val="12"/>
        <rFont val="Arial"/>
        <family val="2"/>
      </rPr>
      <t>Malt Liquor (Ale):</t>
    </r>
    <r>
      <rPr>
        <sz val="12"/>
        <rFont val="Arial"/>
        <family val="2"/>
      </rPr>
      <t xml:space="preserve"> 19.8¢ per gallon.
</t>
    </r>
    <r>
      <rPr>
        <b/>
        <sz val="12"/>
        <rFont val="Arial"/>
        <family val="2"/>
      </rPr>
      <t>Mixed Beverage:</t>
    </r>
    <r>
      <rPr>
        <sz val="12"/>
        <rFont val="Arial"/>
        <family val="2"/>
      </rPr>
      <t xml:space="preserve"> 6.7 percent of the permittees gross receipts and a retail sales tax of 8.25 percent.</t>
    </r>
  </si>
  <si>
    <t>(1) Consolidated General Revenue contains activity and balances for the General Revenue Fund and dedicated accounts in General Revenue. 
(2)  Does not include payments made by retailers.
Totals may not sum due to rounding.</t>
  </si>
  <si>
    <t>Plus: Items in Transit and Outstanding Warrants</t>
  </si>
  <si>
    <t>Non-interest-bearing Demand Accounts and NOW Accounts</t>
  </si>
  <si>
    <r>
      <t xml:space="preserve">TABLE 17
</t>
    </r>
    <r>
      <rPr>
        <b/>
        <sz val="12"/>
        <rFont val="Arial"/>
        <family val="2"/>
      </rPr>
      <t>Cash Balance, Net Revenues and Other Sources and Net Expenditures and Other Uses 
by Group and Fund</t>
    </r>
    <r>
      <rPr>
        <sz val="12"/>
        <rFont val="Arial"/>
        <family val="2"/>
      </rPr>
      <t xml:space="preserve">
Year Ended August 31, 2018
This table presents beginning cash balance, net revenue and other sources, net expenditures and other uses and the ending cash balance for each state fund within fund groups. A separate presentation is shown for consolidated general revenue and non-consolidated funds.</t>
    </r>
  </si>
  <si>
    <t>Total for General Revenue Fund</t>
  </si>
  <si>
    <r>
      <rPr>
        <b/>
        <sz val="12"/>
        <rFont val="Arial"/>
        <family val="2"/>
      </rPr>
      <t>Public Utility Gross Receipts Assessment:</t>
    </r>
    <r>
      <rPr>
        <sz val="12"/>
        <rFont val="Arial"/>
        <family val="2"/>
      </rPr>
      <t xml:space="preserve"> One sixth of 1.0 percent of gross receipts.
</t>
    </r>
    <r>
      <rPr>
        <b/>
        <sz val="12"/>
        <rFont val="Arial"/>
        <family val="2"/>
      </rPr>
      <t>Gas, Electric and Water Utility:</t>
    </r>
    <r>
      <rPr>
        <sz val="12"/>
        <rFont val="Arial"/>
        <family val="2"/>
      </rPr>
      <t xml:space="preserve">
(1) Cities 1,000 – 2,499 population – 0.581 percent of gross receipts;
(2) Cities 2,500 – 9,999 population – 1.070 percent of gross receipts;
(3) Cities 10,000 population or more – 1.997 percent of gross receipts.
</t>
    </r>
    <r>
      <rPr>
        <b/>
        <sz val="12"/>
        <rFont val="Arial"/>
        <family val="2"/>
      </rPr>
      <t>Gas Utility Pipeline:</t>
    </r>
    <r>
      <rPr>
        <sz val="12"/>
        <rFont val="Arial"/>
        <family val="2"/>
      </rPr>
      <t xml:space="preserve">
0.5 percent of gross income (gross receipts less the cost of natural gas sold) of gas utilities.</t>
    </r>
  </si>
  <si>
    <r>
      <rPr>
        <sz val="16"/>
        <color indexed="8"/>
        <rFont val="Times New Roman"/>
        <family val="1"/>
      </rPr>
      <t>Table 10</t>
    </r>
    <r>
      <rPr>
        <b/>
        <sz val="9"/>
        <color indexed="8"/>
        <rFont val="Times New Roman"/>
        <family val="1"/>
      </rPr>
      <t xml:space="preserve">
</t>
    </r>
    <r>
      <rPr>
        <b/>
        <sz val="24"/>
        <color indexed="8"/>
        <rFont val="Times New Roman"/>
        <family val="1"/>
      </rPr>
      <t>Asset Distribution of Investment Funds</t>
    </r>
    <r>
      <rPr>
        <b/>
        <sz val="9"/>
        <color indexed="8"/>
        <rFont val="Times New Roman"/>
        <family val="1"/>
      </rPr>
      <t xml:space="preserve">
</t>
    </r>
    <r>
      <rPr>
        <sz val="12"/>
        <color indexed="8"/>
        <rFont val="Times New Roman"/>
        <family val="1"/>
      </rPr>
      <t>Years Ended August 31, 2018</t>
    </r>
  </si>
  <si>
    <r>
      <t xml:space="preserve">Total Investment Balance </t>
    </r>
    <r>
      <rPr>
        <vertAlign val="superscript"/>
        <sz val="12"/>
        <rFont val="Times"/>
      </rPr>
      <t>(1)(2)(3)</t>
    </r>
  </si>
  <si>
    <t>SOURCES: Tax collection data were compiled by the Texas Comptroller of Public Accounts from the Annual Cash Reports.
                    Population estimates and personal income figures are from the Comptroller's Summer 2018 state economic forecast data bank.</t>
  </si>
  <si>
    <t>(1) Tobacco suit settlement receipts and other revenues received in General Revenue Account 5040 are included in the General Revenue Fund 0001 totals.                                                                                                                                                                                                                   Account 5040 was created to receive settlement money resulting from the final judgment in the State of Texas v. the American Tobacco Company et. al.                                                                                                                                                                                                                  All monies received are considered unrestricted. 
(2) Due to statutory or contractual restrictions, these amounts are dedicated for specific purposes and are not considered available. 
(3) As required by Article III, Section 49-g of the Texas Constitution, transfers to the State Highway Fund 0006 and to the Economic Stabilization Fund 0599 totaling $1,468,835,818 were made in fiscal 2018. 
Totals may not sum due to rounding.</t>
  </si>
  <si>
    <t>Texas A&amp;M University – Central Texas</t>
  </si>
  <si>
    <t>TOTAL NET EXPENDITURES, INVESTMENTS, DEBT SERVICE – PRINCIPAL, AND INTERFUND TRANSFERS/OTHER USES</t>
  </si>
  <si>
    <t>Texas A&amp;M University – San Antonio</t>
  </si>
  <si>
    <t>GR Account – Texas A&amp;M University – San Antonio Current</t>
  </si>
  <si>
    <t>GR Account – Texas A&amp;M University – Central Texas Current</t>
  </si>
  <si>
    <t>GR Account – University of North Texas – Dallas Current</t>
  </si>
  <si>
    <t>Child Support Employee Deductions – Offset Account</t>
  </si>
  <si>
    <t>(1) In accordance with Statement Number 72 of the Governmental Accounting Standards Board, applicable investment's ending balances are reported at fair value.  
(2) Data presented is unaudited and subject to change prior to publication of the State of Texas Comprehensive Annual Financial Report. 
(3) Investment balances in the Lotto Prize Trust Fund are excluded, as the original value is shown as cash in the State Treasury.
Totals may not sum due to rounding.</t>
  </si>
  <si>
    <r>
      <t xml:space="preserve">TABLE 12
</t>
    </r>
    <r>
      <rPr>
        <b/>
        <sz val="12"/>
        <rFont val="Arial"/>
        <family val="2"/>
      </rPr>
      <t>Net Revenue by Source and Object</t>
    </r>
    <r>
      <rPr>
        <sz val="12"/>
        <rFont val="Arial"/>
        <family val="2"/>
      </rPr>
      <t xml:space="preserve">
Years Ended August 31
This table shows revenue for the prior and current fiscal years by object code within source for all state funds. Current year net revenues are also presented excluding trust funds.
Each revenue item is identified by a unique code described in the Comptroller Manual of Accounts. The four-digit object code is the lowest level of detail provided for state receipts. The source code can correspond to a single object code, but generally represents a grouping of two or more object codes.</t>
    </r>
  </si>
  <si>
    <r>
      <t xml:space="preserve">TABLE 16-A
</t>
    </r>
    <r>
      <rPr>
        <b/>
        <sz val="12"/>
        <rFont val="Arial"/>
        <family val="2"/>
      </rPr>
      <t xml:space="preserve">Net Revenues, Other Sources, Net Expenditures and Other Uses by Function and Department
</t>
    </r>
    <r>
      <rPr>
        <sz val="12"/>
        <rFont val="Arial"/>
        <family val="2"/>
      </rPr>
      <t>Year Ended August 31, 2018
This table shows net revenues, other sources, net expenditures and other uses for all state funds by department within governmental function. The primary function of a department is the basis for determining governmental function.</t>
    </r>
  </si>
  <si>
    <r>
      <t>(270,458,643)   </t>
    </r>
    <r>
      <rPr>
        <vertAlign val="superscript"/>
        <sz val="12"/>
        <color rgb="FF000000"/>
        <rFont val="Arial"/>
        <family val="2"/>
      </rPr>
      <t>8,9</t>
    </r>
  </si>
  <si>
    <r>
      <rPr>
        <vertAlign val="superscript"/>
        <sz val="12"/>
        <color theme="1"/>
        <rFont val="Arial"/>
        <family val="2"/>
      </rPr>
      <t>1</t>
    </r>
    <r>
      <rPr>
        <sz val="12"/>
        <color theme="1"/>
        <rFont val="Arial"/>
        <family val="2"/>
      </rPr>
      <t xml:space="preserve"> Appropriated by S.B. 11, 71st Leg., 6th C.S.         
</t>
    </r>
    <r>
      <rPr>
        <vertAlign val="superscript"/>
        <sz val="12"/>
        <color theme="1"/>
        <rFont val="Arial"/>
        <family val="2"/>
      </rPr>
      <t>2</t>
    </r>
    <r>
      <rPr>
        <sz val="12"/>
        <color theme="1"/>
        <rFont val="Arial"/>
        <family val="2"/>
      </rPr>
      <t xml:space="preserve"> Appropriated by S.B. 171, 73rd Leg., R.S.        
</t>
    </r>
    <r>
      <rPr>
        <vertAlign val="superscript"/>
        <sz val="12"/>
        <color theme="1"/>
        <rFont val="Arial"/>
        <family val="2"/>
      </rPr>
      <t>3</t>
    </r>
    <r>
      <rPr>
        <sz val="12"/>
        <color theme="1"/>
        <rFont val="Arial"/>
        <family val="2"/>
      </rPr>
      <t xml:space="preserve"> Appropriated by S.B. 532, 73rd Leg., R.S.        
</t>
    </r>
    <r>
      <rPr>
        <vertAlign val="superscript"/>
        <sz val="12"/>
        <color theme="1"/>
        <rFont val="Arial"/>
        <family val="2"/>
      </rPr>
      <t>4</t>
    </r>
    <r>
      <rPr>
        <sz val="12"/>
        <color theme="1"/>
        <rFont val="Arial"/>
        <family val="2"/>
      </rPr>
      <t xml:space="preserve"> Appropriated by H.B. 7, 78th Leg., R.S.        
</t>
    </r>
    <r>
      <rPr>
        <vertAlign val="superscript"/>
        <sz val="12"/>
        <color theme="1"/>
        <rFont val="Arial"/>
        <family val="2"/>
      </rPr>
      <t>5</t>
    </r>
    <r>
      <rPr>
        <sz val="12"/>
        <color theme="1"/>
        <rFont val="Arial"/>
        <family val="2"/>
      </rPr>
      <t xml:space="preserve"> Appropriated by H.B. 10, 79th Leg., R.S.          
</t>
    </r>
    <r>
      <rPr>
        <vertAlign val="superscript"/>
        <sz val="12"/>
        <color theme="1"/>
        <rFont val="Arial"/>
        <family val="2"/>
      </rPr>
      <t>6</t>
    </r>
    <r>
      <rPr>
        <sz val="12"/>
        <color theme="1"/>
        <rFont val="Arial"/>
        <family val="2"/>
      </rPr>
      <t xml:space="preserve"> Appropriated by H.B. 275, 82nd Leg., R.S.          
</t>
    </r>
    <r>
      <rPr>
        <vertAlign val="superscript"/>
        <sz val="12"/>
        <color theme="1"/>
        <rFont val="Arial"/>
        <family val="2"/>
      </rPr>
      <t>7</t>
    </r>
    <r>
      <rPr>
        <sz val="12"/>
        <color theme="1"/>
        <rFont val="Arial"/>
        <family val="2"/>
      </rPr>
      <t xml:space="preserve"> Appropriated by H.B. 1025, 83rd Leg., R.S.        
</t>
    </r>
    <r>
      <rPr>
        <vertAlign val="superscript"/>
        <sz val="12"/>
        <color theme="1"/>
        <rFont val="Arial"/>
        <family val="2"/>
      </rPr>
      <t>8</t>
    </r>
    <r>
      <rPr>
        <sz val="12"/>
        <color theme="1"/>
        <rFont val="Arial"/>
        <family val="2"/>
      </rPr>
      <t xml:space="preserve"> Investments Authorized by H.B. 903, 84th Leg., R.S. 
</t>
    </r>
    <r>
      <rPr>
        <vertAlign val="superscript"/>
        <sz val="12"/>
        <color theme="1"/>
        <rFont val="Arial"/>
        <family val="2"/>
      </rPr>
      <t>9</t>
    </r>
    <r>
      <rPr>
        <sz val="12"/>
        <color theme="1"/>
        <rFont val="Arial"/>
        <family val="2"/>
      </rPr>
      <t> Appropriated by S.B. 1, 85th Leg., R.S.
Note: Activity provided above does not include investment values. See Table 10 and Note 6 for ESF investment balances.
Totals may not sum due to rounding.</t>
    </r>
    <r>
      <rPr>
        <vertAlign val="superscript"/>
        <sz val="11"/>
        <color theme="1"/>
        <rFont val="Calibri"/>
        <family val="2"/>
        <scheme val="minor"/>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</si>
</sst>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2">
    <numFmt numFmtId="44" formatCode="_(&quot;$&quot;* #,##0.00_);_(&quot;$&quot;* \(#,##0.00\);_(&quot;$&quot;* &quot;-&quot;??_);_(@_)"/>
    <numFmt numFmtId="43" formatCode="_(* #,##0.00_);_(* \(#,##0.00\);_(* &quot;-&quot;??_);_(@_)"/>
    <numFmt numFmtId="164" formatCode="\$#,##0.00;\(\$#,##0.00\)"/>
    <numFmt numFmtId="165" formatCode="&quot;$&quot;* #,##0_);&quot;$&quot;* \(#,##0\);&quot;$&quot;* &quot;&quot;_);_(@_)"/>
    <numFmt numFmtId="166" formatCode="* #,##0_);* \(#,##0\);* &quot;&quot;_);_(@_)"/>
    <numFmt numFmtId="167" formatCode="_(&quot;$&quot;* #,##0_);_(&quot;$&quot;* \(#,##0\);_(&quot;$&quot;* &quot;-&quot;??_);_(@_)"/>
    <numFmt numFmtId="168" formatCode="_(* #,##0.0_);_(* \(#,##0.0\);_(* &quot;-&quot;??_);_(@_)"/>
    <numFmt numFmtId="169" formatCode="0.0%"/>
    <numFmt numFmtId="170" formatCode="#,##0.0%;\(#,##0.0\)%"/>
    <numFmt numFmtId="171" formatCode="#,##0.0_);\(#,##0.0\)"/>
    <numFmt numFmtId="172" formatCode="_(* #,##0_);_(* \(#,##0\);_(* &quot;-&quot;??_);_(@_)"/>
    <numFmt numFmtId="173" formatCode="00"/>
    <numFmt numFmtId="174" formatCode="&quot;$&quot;* #,##0_);&quot;$&quot;* \(#,##0\)"/>
    <numFmt numFmtId="175" formatCode="000"/>
    <numFmt numFmtId="176" formatCode="&quot;$&quot;* #,##0.00_);_(&quot;$&quot;* \(#,##0.00\)"/>
    <numFmt numFmtId="177" formatCode="_(&quot;$&quot;* #,##0.00_);_(&quot;$&quot;* \(#,##0.00\);_(@_)"/>
    <numFmt numFmtId="178" formatCode="mm/dd/yy"/>
    <numFmt numFmtId="179" formatCode="0000"/>
    <numFmt numFmtId="180" formatCode="_(&quot;$&quot;* #,##0_);_(&quot;$&quot;* \(#,##0\);_(&quot;$&quot;* &quot; &quot;_);_(@_)"/>
    <numFmt numFmtId="181" formatCode="0.0"/>
    <numFmt numFmtId="182" formatCode="0.000"/>
    <numFmt numFmtId="183" formatCode="&quot;$&quot;* #,##0.00_);&quot;$&quot;* \(#,##0.00\)"/>
  </numFmts>
  <fonts count="34">
    <font>
      <sz val="11"/>
      <color theme="1"/>
      <name val="Calibri"/>
      <family val="2"/>
      <scheme val="minor"/>
    </font>
    <font>
      <sz val="11"/>
      <color theme="1"/>
      <name val="Calibri"/>
      <family val="2"/>
      <scheme val="minor"/>
    </font>
    <font>
      <sz val="10"/>
      <color indexed="8"/>
      <name val="Arial"/>
      <family val="2"/>
    </font>
    <font>
      <sz val="10"/>
      <color indexed="8"/>
      <name val="Arial"/>
      <family val="2"/>
    </font>
    <font>
      <sz val="10"/>
      <name val="Verdana"/>
      <family val="2"/>
    </font>
    <font>
      <sz val="7"/>
      <color indexed="8"/>
      <name val="Times New Roman"/>
      <family val="1"/>
    </font>
    <font>
      <sz val="8"/>
      <color indexed="8"/>
      <name val="Times New Roman"/>
      <family val="1"/>
    </font>
    <font>
      <sz val="12"/>
      <color indexed="8"/>
      <name val="Arial"/>
      <family val="2"/>
    </font>
    <font>
      <sz val="10"/>
      <color indexed="8"/>
      <name val="Arial"/>
      <family val="2"/>
    </font>
    <font>
      <vertAlign val="superscript"/>
      <sz val="11"/>
      <color theme="1"/>
      <name val="Calibri"/>
      <family val="2"/>
      <scheme val="minor"/>
    </font>
    <font>
      <b/>
      <sz val="12"/>
      <color theme="0"/>
      <name val="Arial"/>
      <family val="2"/>
    </font>
    <font>
      <b/>
      <sz val="12"/>
      <name val="Arial"/>
      <family val="2"/>
    </font>
    <font>
      <b/>
      <vertAlign val="superscript"/>
      <sz val="12"/>
      <name val="Arial"/>
      <family val="2"/>
    </font>
    <font>
      <sz val="12"/>
      <name val="Arial"/>
      <family val="2"/>
    </font>
    <font>
      <sz val="12"/>
      <color rgb="FF000000"/>
      <name val="Arial"/>
      <family val="2"/>
    </font>
    <font>
      <b/>
      <sz val="12"/>
      <color indexed="8"/>
      <name val="Arial"/>
      <family val="2"/>
    </font>
    <font>
      <sz val="12"/>
      <color theme="1"/>
      <name val="Arial"/>
      <family val="2"/>
    </font>
    <font>
      <sz val="12"/>
      <color theme="0"/>
      <name val="Arial"/>
      <family val="2"/>
    </font>
    <font>
      <vertAlign val="superscript"/>
      <sz val="12"/>
      <name val="Arial"/>
      <family val="2"/>
    </font>
    <font>
      <b/>
      <sz val="12"/>
      <color theme="1"/>
      <name val="Arial"/>
      <family val="2"/>
    </font>
    <font>
      <b/>
      <sz val="12"/>
      <color rgb="FF000000"/>
      <name val="Arial"/>
      <family val="2"/>
    </font>
    <font>
      <vertAlign val="superscript"/>
      <sz val="12"/>
      <color rgb="FF000000"/>
      <name val="Arial"/>
      <family val="2"/>
    </font>
    <font>
      <vertAlign val="superscript"/>
      <sz val="12"/>
      <color theme="1"/>
      <name val="Arial"/>
      <family val="2"/>
    </font>
    <font>
      <u/>
      <sz val="11"/>
      <color theme="10"/>
      <name val="Calibri"/>
      <family val="2"/>
      <scheme val="minor"/>
    </font>
    <font>
      <u/>
      <sz val="12"/>
      <color theme="10"/>
      <name val="Arial"/>
      <family val="2"/>
    </font>
    <font>
      <b/>
      <sz val="18"/>
      <color theme="1"/>
      <name val="Arial"/>
      <family val="2"/>
    </font>
    <font>
      <b/>
      <sz val="9"/>
      <color indexed="8"/>
      <name val="Times New Roman"/>
      <family val="1"/>
    </font>
    <font>
      <sz val="16"/>
      <color indexed="8"/>
      <name val="Times New Roman"/>
      <family val="1"/>
    </font>
    <font>
      <b/>
      <sz val="24"/>
      <color indexed="8"/>
      <name val="Times New Roman"/>
      <family val="1"/>
    </font>
    <font>
      <sz val="12"/>
      <color indexed="8"/>
      <name val="Times New Roman"/>
      <family val="1"/>
    </font>
    <font>
      <b/>
      <sz val="11"/>
      <name val="Frutiger 77BlackCn"/>
    </font>
    <font>
      <sz val="12"/>
      <name val="Times"/>
    </font>
    <font>
      <vertAlign val="superscript"/>
      <sz val="12"/>
      <name val="Times"/>
    </font>
    <font>
      <sz val="10"/>
      <name val="Times"/>
    </font>
  </fonts>
  <fills count="4">
    <fill>
      <patternFill patternType="none"/>
    </fill>
    <fill>
      <patternFill patternType="gray125"/>
    </fill>
    <fill>
      <patternFill patternType="none">
        <fgColor rgb="FF000000"/>
        <bgColor rgb="FFFFFFFF"/>
      </patternFill>
    </fill>
    <fill>
      <patternFill patternType="solid">
        <fgColor theme="0"/>
        <bgColor indexed="64"/>
      </patternFill>
    </fill>
  </fills>
  <borders count="6">
    <border>
      <left/>
      <right/>
      <top/>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right/>
      <top style="thin">
        <color indexed="64"/>
      </top>
      <bottom style="double">
        <color indexed="64"/>
      </bottom>
      <diagonal/>
    </border>
    <border>
      <left/>
      <right/>
      <top style="thin">
        <color indexed="64"/>
      </top>
      <bottom/>
      <diagonal/>
    </border>
  </borders>
  <cellStyleXfs count="23">
    <xf numFmtId="0" fontId="0" fillId="0" borderId="0"/>
    <xf numFmtId="43" fontId="1" fillId="0" borderId="0" applyFont="0" applyFill="0" applyBorder="0" applyAlignment="0" applyProtection="0"/>
    <xf numFmtId="0" fontId="2" fillId="2" borderId="0"/>
    <xf numFmtId="43" fontId="3" fillId="2" borderId="0" applyFont="0" applyFill="0" applyBorder="0" applyAlignment="0" applyProtection="0"/>
    <xf numFmtId="0" fontId="1" fillId="2" borderId="0"/>
    <xf numFmtId="44" fontId="1" fillId="0" borderId="0" applyFont="0" applyFill="0" applyBorder="0" applyAlignment="0" applyProtection="0"/>
    <xf numFmtId="9" fontId="1" fillId="0" borderId="0" applyFont="0" applyFill="0" applyBorder="0" applyAlignment="0" applyProtection="0"/>
    <xf numFmtId="0" fontId="4" fillId="2" borderId="0"/>
    <xf numFmtId="0" fontId="3" fillId="2" borderId="0"/>
    <xf numFmtId="0" fontId="4" fillId="2" borderId="0"/>
    <xf numFmtId="43" fontId="4" fillId="2" borderId="0" applyFont="0" applyFill="0" applyBorder="0" applyAlignment="0" applyProtection="0"/>
    <xf numFmtId="44" fontId="5" fillId="2" borderId="0" applyFont="0" applyFill="0" applyBorder="0" applyAlignment="0" applyProtection="0"/>
    <xf numFmtId="43" fontId="5" fillId="2" borderId="0" applyFont="0" applyFill="0" applyBorder="0" applyAlignment="0" applyProtection="0"/>
    <xf numFmtId="44" fontId="6" fillId="2" borderId="0" applyFont="0" applyFill="0" applyBorder="0" applyAlignment="0" applyProtection="0"/>
    <xf numFmtId="43" fontId="6" fillId="2" borderId="0" applyFont="0" applyFill="0" applyBorder="0" applyAlignment="0" applyProtection="0"/>
    <xf numFmtId="9" fontId="2" fillId="2" borderId="0" applyFont="0" applyFill="0" applyBorder="0" applyAlignment="0" applyProtection="0"/>
    <xf numFmtId="44" fontId="2" fillId="2" borderId="0" applyFont="0" applyFill="0" applyBorder="0" applyAlignment="0" applyProtection="0"/>
    <xf numFmtId="0" fontId="8" fillId="2" borderId="0"/>
    <xf numFmtId="9" fontId="4" fillId="2" borderId="0" applyFont="0" applyFill="0" applyBorder="0" applyAlignment="0" applyProtection="0"/>
    <xf numFmtId="43" fontId="2" fillId="2" borderId="0" applyFont="0" applyFill="0" applyBorder="0" applyAlignment="0" applyProtection="0"/>
    <xf numFmtId="0" fontId="2" fillId="2" borderId="0"/>
    <xf numFmtId="44" fontId="1" fillId="2" borderId="0" applyFont="0" applyFill="0" applyBorder="0" applyAlignment="0" applyProtection="0"/>
    <xf numFmtId="0" fontId="23" fillId="2" borderId="0" applyNumberFormat="0" applyFill="0" applyBorder="0" applyAlignment="0" applyProtection="0"/>
  </cellStyleXfs>
  <cellXfs count="508">
    <xf numFmtId="0" fontId="0" fillId="0" borderId="0" xfId="0"/>
    <xf numFmtId="0" fontId="7" fillId="2" borderId="0" xfId="2" applyFont="1"/>
    <xf numFmtId="0" fontId="10" fillId="0" borderId="1" xfId="0" applyFont="1" applyBorder="1" applyAlignment="1">
      <alignment vertical="top"/>
    </xf>
    <xf numFmtId="0" fontId="11" fillId="2" borderId="1" xfId="0" applyFont="1" applyFill="1" applyBorder="1" applyAlignment="1">
      <alignment horizontal="center" wrapText="1"/>
    </xf>
    <xf numFmtId="0" fontId="11" fillId="2" borderId="0" xfId="0" applyFont="1" applyFill="1" applyBorder="1" applyAlignment="1">
      <alignment vertical="center" wrapText="1"/>
    </xf>
    <xf numFmtId="0" fontId="13" fillId="2" borderId="0" xfId="0" applyFont="1" applyFill="1" applyBorder="1" applyAlignment="1">
      <alignment vertical="center"/>
    </xf>
    <xf numFmtId="165" fontId="13" fillId="2" borderId="0" xfId="0" applyNumberFormat="1" applyFont="1" applyFill="1" applyBorder="1" applyAlignment="1"/>
    <xf numFmtId="166" fontId="13" fillId="2" borderId="0" xfId="0" applyNumberFormat="1" applyFont="1" applyFill="1" applyBorder="1" applyAlignment="1"/>
    <xf numFmtId="37" fontId="13" fillId="2" borderId="2" xfId="0" applyNumberFormat="1" applyFont="1" applyFill="1" applyBorder="1" applyAlignment="1"/>
    <xf numFmtId="0" fontId="11" fillId="2" borderId="0" xfId="0" applyFont="1" applyFill="1" applyBorder="1" applyAlignment="1"/>
    <xf numFmtId="0" fontId="13" fillId="2" borderId="0" xfId="0" applyFont="1" applyFill="1" applyBorder="1" applyAlignment="1">
      <alignment horizontal="left" vertical="center" indent="2"/>
    </xf>
    <xf numFmtId="37" fontId="14" fillId="2" borderId="0" xfId="0" applyNumberFormat="1" applyFont="1" applyFill="1" applyBorder="1" applyAlignment="1">
      <alignment horizontal="right"/>
    </xf>
    <xf numFmtId="0" fontId="13" fillId="2" borderId="0" xfId="0" applyFont="1" applyFill="1" applyBorder="1" applyAlignment="1">
      <alignment horizontal="left" vertical="center" wrapText="1" indent="2"/>
    </xf>
    <xf numFmtId="0" fontId="11" fillId="2" borderId="0" xfId="0" applyFont="1" applyFill="1" applyBorder="1" applyAlignment="1">
      <alignment vertical="center"/>
    </xf>
    <xf numFmtId="166" fontId="14" fillId="2" borderId="2" xfId="0" applyNumberFormat="1" applyFont="1" applyFill="1" applyBorder="1" applyAlignment="1">
      <alignment horizontal="right"/>
    </xf>
    <xf numFmtId="0" fontId="11" fillId="2" borderId="0" xfId="0" applyFont="1" applyFill="1" applyBorder="1" applyAlignment="1">
      <alignment wrapText="1"/>
    </xf>
    <xf numFmtId="165" fontId="13" fillId="2" borderId="1" xfId="0" applyNumberFormat="1" applyFont="1" applyFill="1" applyBorder="1" applyAlignment="1"/>
    <xf numFmtId="0" fontId="16" fillId="0" borderId="0" xfId="0" applyFont="1"/>
    <xf numFmtId="0" fontId="17" fillId="0" borderId="0" xfId="0" applyFont="1" applyBorder="1" applyAlignment="1">
      <alignment horizontal="center" vertical="top" wrapText="1"/>
    </xf>
    <xf numFmtId="0" fontId="17" fillId="2" borderId="0" xfId="0" applyFont="1" applyFill="1" applyBorder="1" applyAlignment="1">
      <alignment vertical="top" wrapText="1"/>
    </xf>
    <xf numFmtId="0" fontId="17" fillId="0" borderId="0" xfId="0" applyFont="1" applyAlignment="1">
      <alignment wrapText="1"/>
    </xf>
    <xf numFmtId="169" fontId="16" fillId="0" borderId="0" xfId="0" applyNumberFormat="1" applyFont="1"/>
    <xf numFmtId="43" fontId="14" fillId="2" borderId="0" xfId="1" applyFont="1" applyFill="1" applyBorder="1" applyAlignment="1" applyProtection="1">
      <alignment horizontal="right" vertical="center" wrapText="1"/>
    </xf>
    <xf numFmtId="43" fontId="16" fillId="0" borderId="0" xfId="0" applyNumberFormat="1" applyFont="1"/>
    <xf numFmtId="0" fontId="13" fillId="2" borderId="0" xfId="0" applyFont="1" applyFill="1" applyBorder="1" applyAlignment="1">
      <alignment horizontal="left" vertical="center" indent="1"/>
    </xf>
    <xf numFmtId="0" fontId="13" fillId="2" borderId="0" xfId="0" applyFont="1" applyFill="1" applyBorder="1" applyAlignment="1">
      <alignment horizontal="left" vertical="center" wrapText="1" indent="1"/>
    </xf>
    <xf numFmtId="0" fontId="13" fillId="2" borderId="0" xfId="0" applyFont="1" applyFill="1" applyBorder="1" applyAlignment="1">
      <alignment wrapText="1"/>
    </xf>
    <xf numFmtId="0" fontId="11" fillId="0" borderId="0" xfId="0" applyFont="1" applyFill="1" applyBorder="1" applyAlignment="1">
      <alignment wrapText="1"/>
    </xf>
    <xf numFmtId="167" fontId="13" fillId="2" borderId="3" xfId="5" applyNumberFormat="1" applyFont="1" applyFill="1" applyBorder="1" applyAlignment="1"/>
    <xf numFmtId="167" fontId="16" fillId="0" borderId="3" xfId="5" applyNumberFormat="1" applyFont="1" applyBorder="1"/>
    <xf numFmtId="172" fontId="13" fillId="2" borderId="0" xfId="1" applyNumberFormat="1" applyFont="1" applyFill="1" applyBorder="1" applyAlignment="1"/>
    <xf numFmtId="172" fontId="16" fillId="0" borderId="0" xfId="1" applyNumberFormat="1" applyFont="1"/>
    <xf numFmtId="0" fontId="17" fillId="0" borderId="1" xfId="0" applyFont="1" applyBorder="1" applyAlignment="1">
      <alignment vertical="top"/>
    </xf>
    <xf numFmtId="164" fontId="14" fillId="2" borderId="0" xfId="0" applyNumberFormat="1" applyFont="1" applyFill="1" applyBorder="1" applyAlignment="1" applyProtection="1">
      <alignment horizontal="right" vertical="center" wrapText="1"/>
    </xf>
    <xf numFmtId="0" fontId="13" fillId="0" borderId="1" xfId="0" applyFont="1" applyBorder="1" applyAlignment="1">
      <alignment vertical="center"/>
    </xf>
    <xf numFmtId="0" fontId="11" fillId="0" borderId="1" xfId="0" applyFont="1" applyBorder="1" applyAlignment="1">
      <alignment horizontal="center"/>
    </xf>
    <xf numFmtId="0" fontId="13" fillId="0" borderId="0" xfId="0" applyFont="1" applyAlignment="1"/>
    <xf numFmtId="167" fontId="13" fillId="0" borderId="0" xfId="5" applyNumberFormat="1" applyFont="1" applyAlignment="1">
      <alignment horizontal="right"/>
    </xf>
    <xf numFmtId="166" fontId="13" fillId="0" borderId="0" xfId="0" applyNumberFormat="1" applyFont="1" applyAlignment="1"/>
    <xf numFmtId="0" fontId="7" fillId="0" borderId="0" xfId="0" applyFont="1" applyAlignment="1"/>
    <xf numFmtId="37" fontId="13" fillId="0" borderId="2" xfId="0" applyNumberFormat="1" applyFont="1" applyBorder="1" applyAlignment="1"/>
    <xf numFmtId="167" fontId="13" fillId="0" borderId="3" xfId="0" applyNumberFormat="1" applyFont="1" applyBorder="1" applyAlignment="1"/>
    <xf numFmtId="0" fontId="11" fillId="0" borderId="0" xfId="0" applyFont="1" applyAlignment="1"/>
    <xf numFmtId="0" fontId="7" fillId="0" borderId="0" xfId="0" applyFont="1"/>
    <xf numFmtId="167" fontId="7" fillId="0" borderId="0" xfId="0" applyNumberFormat="1" applyFont="1"/>
    <xf numFmtId="170" fontId="13" fillId="2" borderId="0" xfId="6" applyNumberFormat="1" applyFont="1" applyFill="1"/>
    <xf numFmtId="168" fontId="13" fillId="2" borderId="0" xfId="3" applyNumberFormat="1" applyFont="1" applyAlignment="1">
      <alignment horizontal="right"/>
    </xf>
    <xf numFmtId="168" fontId="13" fillId="2" borderId="2" xfId="3" applyNumberFormat="1" applyFont="1" applyBorder="1" applyAlignment="1">
      <alignment horizontal="right"/>
    </xf>
    <xf numFmtId="168" fontId="13" fillId="3" borderId="0" xfId="3" applyNumberFormat="1" applyFont="1" applyFill="1" applyAlignment="1">
      <alignment horizontal="right"/>
    </xf>
    <xf numFmtId="170" fontId="13" fillId="2" borderId="4" xfId="6" applyNumberFormat="1" applyFont="1" applyFill="1" applyBorder="1"/>
    <xf numFmtId="0" fontId="13" fillId="2" borderId="0" xfId="2" applyFont="1" applyAlignment="1">
      <alignment vertical="center"/>
    </xf>
    <xf numFmtId="166" fontId="13" fillId="2" borderId="0" xfId="2" applyNumberFormat="1" applyFont="1" applyAlignment="1"/>
    <xf numFmtId="43" fontId="13" fillId="2" borderId="0" xfId="2" applyNumberFormat="1" applyFont="1" applyAlignment="1"/>
    <xf numFmtId="37" fontId="13" fillId="2" borderId="2" xfId="2" applyNumberFormat="1" applyFont="1" applyBorder="1" applyAlignment="1"/>
    <xf numFmtId="0" fontId="13" fillId="2" borderId="0" xfId="2" applyFont="1" applyAlignment="1"/>
    <xf numFmtId="165" fontId="13" fillId="2" borderId="3" xfId="2" applyNumberFormat="1" applyFont="1" applyBorder="1" applyAlignment="1"/>
    <xf numFmtId="167" fontId="13" fillId="2" borderId="3" xfId="2" applyNumberFormat="1" applyFont="1" applyBorder="1" applyAlignment="1"/>
    <xf numFmtId="0" fontId="7" fillId="2" borderId="0" xfId="2" applyFont="1" applyAlignment="1">
      <alignment horizontal="left"/>
    </xf>
    <xf numFmtId="0" fontId="13" fillId="2" borderId="1" xfId="2" applyFont="1" applyBorder="1" applyAlignment="1">
      <alignment vertical="center"/>
    </xf>
    <xf numFmtId="0" fontId="13" fillId="0" borderId="1" xfId="0" applyFont="1" applyFill="1" applyBorder="1" applyAlignment="1">
      <alignment horizontal="center"/>
    </xf>
    <xf numFmtId="0" fontId="11" fillId="0" borderId="1" xfId="0" applyFont="1" applyBorder="1" applyAlignment="1">
      <alignment horizontal="right" indent="1"/>
    </xf>
    <xf numFmtId="0" fontId="11" fillId="2" borderId="1" xfId="8" applyFont="1" applyBorder="1" applyAlignment="1">
      <alignment horizontal="center"/>
    </xf>
    <xf numFmtId="0" fontId="11" fillId="0" borderId="0" xfId="0" applyFont="1" applyFill="1" applyAlignment="1"/>
    <xf numFmtId="0" fontId="17" fillId="2" borderId="0" xfId="4" applyFont="1"/>
    <xf numFmtId="0" fontId="7" fillId="0" borderId="0" xfId="0" applyFont="1" applyFill="1" applyAlignment="1">
      <alignment horizontal="left"/>
    </xf>
    <xf numFmtId="165" fontId="13" fillId="0" borderId="0" xfId="0" applyNumberFormat="1" applyFont="1" applyBorder="1" applyAlignment="1"/>
    <xf numFmtId="169" fontId="13" fillId="0" borderId="0" xfId="6" applyNumberFormat="1" applyFont="1" applyFill="1" applyBorder="1" applyAlignment="1">
      <alignment horizontal="right" indent="2"/>
    </xf>
    <xf numFmtId="165" fontId="13" fillId="0" borderId="0" xfId="0" applyNumberFormat="1" applyFont="1" applyFill="1" applyBorder="1" applyAlignment="1"/>
    <xf numFmtId="165" fontId="13" fillId="0" borderId="0" xfId="8" applyNumberFormat="1" applyFont="1" applyFill="1" applyBorder="1" applyAlignment="1"/>
    <xf numFmtId="166" fontId="7" fillId="2" borderId="0" xfId="0" applyNumberFormat="1" applyFont="1" applyFill="1" applyAlignment="1">
      <alignment horizontal="right"/>
    </xf>
    <xf numFmtId="171" fontId="13" fillId="0" borderId="0" xfId="0" applyNumberFormat="1" applyFont="1" applyFill="1" applyBorder="1" applyAlignment="1">
      <alignment horizontal="right" indent="2"/>
    </xf>
    <xf numFmtId="166" fontId="7" fillId="0" borderId="0" xfId="0" applyNumberFormat="1" applyFont="1" applyFill="1" applyAlignment="1">
      <alignment horizontal="right"/>
    </xf>
    <xf numFmtId="37" fontId="7" fillId="0" borderId="0" xfId="8" applyNumberFormat="1" applyFont="1" applyFill="1" applyAlignment="1">
      <alignment horizontal="right"/>
    </xf>
    <xf numFmtId="166" fontId="7" fillId="2" borderId="1" xfId="0" applyNumberFormat="1" applyFont="1" applyFill="1" applyBorder="1" applyAlignment="1">
      <alignment horizontal="right"/>
    </xf>
    <xf numFmtId="171" fontId="13" fillId="0" borderId="1" xfId="0" applyNumberFormat="1" applyFont="1" applyFill="1" applyBorder="1" applyAlignment="1">
      <alignment horizontal="right" indent="2"/>
    </xf>
    <xf numFmtId="166" fontId="7" fillId="0" borderId="1" xfId="0" applyNumberFormat="1" applyFont="1" applyFill="1" applyBorder="1" applyAlignment="1">
      <alignment horizontal="right"/>
    </xf>
    <xf numFmtId="166" fontId="7" fillId="0" borderId="1" xfId="8" applyNumberFormat="1" applyFont="1" applyFill="1" applyBorder="1" applyAlignment="1">
      <alignment horizontal="right"/>
    </xf>
    <xf numFmtId="165" fontId="13" fillId="0" borderId="3" xfId="0" applyNumberFormat="1" applyFont="1" applyBorder="1" applyAlignment="1"/>
    <xf numFmtId="169" fontId="13" fillId="0" borderId="3" xfId="0" applyNumberFormat="1" applyFont="1" applyFill="1" applyBorder="1" applyAlignment="1">
      <alignment horizontal="right" indent="2"/>
    </xf>
    <xf numFmtId="165" fontId="13" fillId="0" borderId="3" xfId="0" applyNumberFormat="1" applyFont="1" applyFill="1" applyBorder="1" applyAlignment="1"/>
    <xf numFmtId="165" fontId="13" fillId="0" borderId="3" xfId="8" applyNumberFormat="1" applyFont="1" applyFill="1" applyBorder="1" applyAlignment="1"/>
    <xf numFmtId="0" fontId="13" fillId="0" borderId="0" xfId="0" applyFont="1" applyFill="1" applyAlignment="1"/>
    <xf numFmtId="165" fontId="13" fillId="0" borderId="0" xfId="0" applyNumberFormat="1" applyFont="1" applyAlignment="1"/>
    <xf numFmtId="169" fontId="13" fillId="0" borderId="0" xfId="6" applyNumberFormat="1" applyFont="1" applyBorder="1" applyAlignment="1">
      <alignment horizontal="right" indent="2"/>
    </xf>
    <xf numFmtId="165" fontId="13" fillId="2" borderId="0" xfId="0" applyNumberFormat="1" applyFont="1" applyFill="1" applyAlignment="1"/>
    <xf numFmtId="165" fontId="13" fillId="2" borderId="0" xfId="8" applyNumberFormat="1" applyFont="1" applyFill="1" applyAlignment="1"/>
    <xf numFmtId="171" fontId="13" fillId="0" borderId="0" xfId="0" applyNumberFormat="1" applyFont="1" applyBorder="1" applyAlignment="1">
      <alignment horizontal="right" indent="2"/>
    </xf>
    <xf numFmtId="37" fontId="7" fillId="2" borderId="0" xfId="8" applyNumberFormat="1" applyFont="1" applyFill="1" applyAlignment="1">
      <alignment horizontal="right"/>
    </xf>
    <xf numFmtId="171" fontId="13" fillId="0" borderId="1" xfId="0" applyNumberFormat="1" applyFont="1" applyBorder="1" applyAlignment="1">
      <alignment horizontal="right" indent="2"/>
    </xf>
    <xf numFmtId="166" fontId="7" fillId="2" borderId="1" xfId="8" applyNumberFormat="1" applyFont="1" applyFill="1" applyBorder="1" applyAlignment="1">
      <alignment horizontal="right"/>
    </xf>
    <xf numFmtId="169" fontId="13" fillId="0" borderId="3" xfId="6" applyNumberFormat="1" applyFont="1" applyBorder="1" applyAlignment="1">
      <alignment horizontal="right" indent="2"/>
    </xf>
    <xf numFmtId="165" fontId="13" fillId="2" borderId="3" xfId="8" applyNumberFormat="1" applyFont="1" applyBorder="1" applyAlignment="1"/>
    <xf numFmtId="0" fontId="7" fillId="0" borderId="0" xfId="0" applyFont="1" applyAlignment="1">
      <alignment horizontal="right" indent="2"/>
    </xf>
    <xf numFmtId="0" fontId="13" fillId="0" borderId="1" xfId="8" applyFont="1" applyFill="1" applyBorder="1" applyAlignment="1">
      <alignment horizontal="center"/>
    </xf>
    <xf numFmtId="0" fontId="13" fillId="2" borderId="0" xfId="8" applyFont="1" applyBorder="1" applyAlignment="1">
      <alignment horizontal="center"/>
    </xf>
    <xf numFmtId="0" fontId="11" fillId="0" borderId="0" xfId="8" applyFont="1" applyFill="1" applyAlignment="1"/>
    <xf numFmtId="0" fontId="17" fillId="2" borderId="0" xfId="8" applyFont="1" applyBorder="1" applyAlignment="1"/>
    <xf numFmtId="0" fontId="7" fillId="0" borderId="0" xfId="8" applyFont="1" applyFill="1" applyAlignment="1">
      <alignment horizontal="left"/>
    </xf>
    <xf numFmtId="165" fontId="13" fillId="2" borderId="0" xfId="8" applyNumberFormat="1" applyFont="1" applyFill="1" applyBorder="1" applyAlignment="1"/>
    <xf numFmtId="170" fontId="13" fillId="2" borderId="0" xfId="8" quotePrefix="1" applyNumberFormat="1" applyFont="1" applyBorder="1" applyAlignment="1">
      <alignment horizontal="right"/>
    </xf>
    <xf numFmtId="165" fontId="13" fillId="2" borderId="0" xfId="8" applyNumberFormat="1" applyFont="1" applyBorder="1" applyAlignment="1"/>
    <xf numFmtId="171" fontId="13" fillId="2" borderId="0" xfId="8" applyNumberFormat="1" applyFont="1" applyBorder="1" applyAlignment="1"/>
    <xf numFmtId="0" fontId="16" fillId="2" borderId="0" xfId="4" applyFont="1"/>
    <xf numFmtId="171" fontId="13" fillId="2" borderId="1" xfId="8" applyNumberFormat="1" applyFont="1" applyBorder="1" applyAlignment="1"/>
    <xf numFmtId="165" fontId="13" fillId="2" borderId="3" xfId="8" applyNumberFormat="1" applyFont="1" applyFill="1" applyBorder="1" applyAlignment="1"/>
    <xf numFmtId="170" fontId="13" fillId="2" borderId="3" xfId="8" quotePrefix="1" applyNumberFormat="1" applyFont="1" applyBorder="1" applyAlignment="1">
      <alignment horizontal="right"/>
    </xf>
    <xf numFmtId="166" fontId="17" fillId="2" borderId="0" xfId="8" applyNumberFormat="1" applyFont="1" applyAlignment="1"/>
    <xf numFmtId="0" fontId="13" fillId="0" borderId="0" xfId="8" applyFont="1" applyFill="1" applyAlignment="1"/>
    <xf numFmtId="0" fontId="16" fillId="2" borderId="0" xfId="4" applyFont="1" applyAlignment="1">
      <alignment horizontal="center" wrapText="1"/>
    </xf>
    <xf numFmtId="0" fontId="16" fillId="2" borderId="0" xfId="4" applyFont="1" applyAlignment="1">
      <alignment wrapText="1"/>
    </xf>
    <xf numFmtId="0" fontId="13" fillId="2" borderId="0" xfId="8" applyFont="1" applyAlignment="1"/>
    <xf numFmtId="3" fontId="17" fillId="2" borderId="0" xfId="8" applyNumberFormat="1" applyFont="1"/>
    <xf numFmtId="0" fontId="13" fillId="2" borderId="0" xfId="4" applyFont="1" applyBorder="1" applyAlignment="1"/>
    <xf numFmtId="0" fontId="16" fillId="0" borderId="0" xfId="4" applyFont="1" applyFill="1" applyAlignment="1">
      <alignment wrapText="1"/>
    </xf>
    <xf numFmtId="0" fontId="11" fillId="2" borderId="1" xfId="9" applyFont="1" applyBorder="1" applyAlignment="1">
      <alignment horizontal="center" wrapText="1"/>
    </xf>
    <xf numFmtId="0" fontId="11" fillId="2" borderId="1" xfId="9" applyFont="1" applyFill="1" applyBorder="1" applyAlignment="1">
      <alignment horizontal="center" wrapText="1"/>
    </xf>
    <xf numFmtId="0" fontId="13" fillId="2" borderId="0" xfId="9" applyFont="1" applyAlignment="1">
      <alignment horizontal="center"/>
    </xf>
    <xf numFmtId="167" fontId="13" fillId="2" borderId="0" xfId="21" applyNumberFormat="1" applyFont="1" applyFill="1" applyAlignment="1">
      <alignment horizontal="center"/>
    </xf>
    <xf numFmtId="166" fontId="13" fillId="2" borderId="0" xfId="9" applyNumberFormat="1" applyFont="1" applyAlignment="1">
      <alignment horizontal="center"/>
    </xf>
    <xf numFmtId="172" fontId="13" fillId="2" borderId="0" xfId="10" applyNumberFormat="1" applyFont="1" applyAlignment="1">
      <alignment horizontal="center"/>
    </xf>
    <xf numFmtId="171" fontId="13" fillId="2" borderId="0" xfId="9" applyNumberFormat="1" applyFont="1" applyBorder="1" applyAlignment="1">
      <alignment horizontal="center" vertical="top"/>
    </xf>
    <xf numFmtId="169" fontId="13" fillId="2" borderId="0" xfId="6" applyNumberFormat="1" applyFont="1" applyFill="1" applyBorder="1" applyAlignment="1">
      <alignment horizontal="center" vertical="top"/>
    </xf>
    <xf numFmtId="0" fontId="13" fillId="2" borderId="0" xfId="17" applyFont="1" applyAlignment="1"/>
    <xf numFmtId="0" fontId="13" fillId="2" borderId="1" xfId="17" applyFont="1" applyBorder="1" applyAlignment="1">
      <alignment horizontal="center"/>
    </xf>
    <xf numFmtId="0" fontId="13" fillId="2" borderId="1" xfId="17" applyFont="1" applyBorder="1" applyAlignment="1">
      <alignment horizontal="center" wrapText="1"/>
    </xf>
    <xf numFmtId="0" fontId="7" fillId="2" borderId="0" xfId="17" applyFont="1" applyFill="1" applyAlignment="1">
      <alignment horizontal="left"/>
    </xf>
    <xf numFmtId="167" fontId="7" fillId="0" borderId="0" xfId="5" applyNumberFormat="1" applyFont="1" applyFill="1" applyAlignment="1">
      <alignment horizontal="right"/>
    </xf>
    <xf numFmtId="169" fontId="13" fillId="0" borderId="0" xfId="6" applyNumberFormat="1" applyFont="1" applyFill="1"/>
    <xf numFmtId="169" fontId="7" fillId="0" borderId="0" xfId="6" applyNumberFormat="1" applyFont="1" applyFill="1"/>
    <xf numFmtId="37" fontId="7" fillId="0" borderId="0" xfId="17" applyNumberFormat="1" applyFont="1" applyFill="1" applyAlignment="1">
      <alignment horizontal="right"/>
    </xf>
    <xf numFmtId="181" fontId="7" fillId="0" borderId="0" xfId="17" applyNumberFormat="1" applyFont="1" applyFill="1"/>
    <xf numFmtId="181" fontId="13" fillId="0" borderId="0" xfId="15" applyNumberFormat="1" applyFont="1" applyFill="1"/>
    <xf numFmtId="0" fontId="7" fillId="0" borderId="0" xfId="17" applyFont="1" applyFill="1" applyAlignment="1">
      <alignment horizontal="left"/>
    </xf>
    <xf numFmtId="37" fontId="7" fillId="0" borderId="1" xfId="17" applyNumberFormat="1" applyFont="1" applyFill="1" applyBorder="1" applyAlignment="1">
      <alignment horizontal="right"/>
    </xf>
    <xf numFmtId="181" fontId="7" fillId="0" borderId="1" xfId="17" applyNumberFormat="1" applyFont="1" applyFill="1" applyBorder="1"/>
    <xf numFmtId="181" fontId="13" fillId="0" borderId="1" xfId="15" applyNumberFormat="1" applyFont="1" applyFill="1" applyBorder="1"/>
    <xf numFmtId="167" fontId="13" fillId="0" borderId="3" xfId="5" applyNumberFormat="1" applyFont="1" applyFill="1" applyBorder="1" applyAlignment="1"/>
    <xf numFmtId="169" fontId="13" fillId="0" borderId="3" xfId="6" applyNumberFormat="1" applyFont="1" applyFill="1" applyBorder="1"/>
    <xf numFmtId="169" fontId="7" fillId="0" borderId="3" xfId="6" applyNumberFormat="1" applyFont="1" applyFill="1" applyBorder="1"/>
    <xf numFmtId="0" fontId="17" fillId="0" borderId="0" xfId="4" applyFont="1" applyFill="1"/>
    <xf numFmtId="0" fontId="7" fillId="2" borderId="0" xfId="17" applyFont="1"/>
    <xf numFmtId="167" fontId="7" fillId="0" borderId="3" xfId="5" applyNumberFormat="1" applyFont="1" applyFill="1" applyBorder="1"/>
    <xf numFmtId="0" fontId="13" fillId="2" borderId="0" xfId="17" applyFont="1" applyAlignment="1">
      <alignment vertical="center"/>
    </xf>
    <xf numFmtId="166" fontId="13" fillId="0" borderId="1" xfId="0" applyNumberFormat="1" applyFont="1" applyBorder="1" applyAlignment="1"/>
    <xf numFmtId="166" fontId="13" fillId="0" borderId="2" xfId="0" applyNumberFormat="1" applyFont="1" applyBorder="1" applyAlignment="1"/>
    <xf numFmtId="166" fontId="13" fillId="0" borderId="0" xfId="0" applyNumberFormat="1" applyFont="1" applyFill="1" applyAlignment="1"/>
    <xf numFmtId="166" fontId="13" fillId="0" borderId="2" xfId="0" applyNumberFormat="1" applyFont="1" applyFill="1" applyBorder="1" applyAlignment="1"/>
    <xf numFmtId="166" fontId="13" fillId="0" borderId="0" xfId="0" applyNumberFormat="1" applyFont="1" applyBorder="1" applyAlignment="1"/>
    <xf numFmtId="0" fontId="19" fillId="2" borderId="1" xfId="0" applyFont="1" applyFill="1" applyBorder="1" applyAlignment="1">
      <alignment horizontal="left"/>
    </xf>
    <xf numFmtId="0" fontId="13" fillId="0" borderId="1" xfId="0" applyFont="1" applyBorder="1" applyAlignment="1">
      <alignment horizontal="center" vertical="center"/>
    </xf>
    <xf numFmtId="0" fontId="13" fillId="0" borderId="1" xfId="0" applyFont="1" applyBorder="1" applyAlignment="1">
      <alignment horizontal="center"/>
    </xf>
    <xf numFmtId="0" fontId="13" fillId="0" borderId="0" xfId="0" applyFont="1" applyBorder="1" applyAlignment="1">
      <alignment wrapText="1"/>
    </xf>
    <xf numFmtId="0" fontId="13" fillId="0" borderId="0" xfId="0" applyFont="1" applyBorder="1" applyAlignment="1">
      <alignment vertical="center" wrapText="1"/>
    </xf>
    <xf numFmtId="0" fontId="7" fillId="0" borderId="0" xfId="0" applyFont="1" applyBorder="1" applyAlignment="1">
      <alignment wrapText="1"/>
    </xf>
    <xf numFmtId="0" fontId="15" fillId="0" borderId="0" xfId="0" applyFont="1" applyBorder="1"/>
    <xf numFmtId="165" fontId="16" fillId="0" borderId="0" xfId="0" applyNumberFormat="1" applyFont="1"/>
    <xf numFmtId="0" fontId="13" fillId="2" borderId="1" xfId="9" applyFont="1" applyFill="1" applyBorder="1" applyAlignment="1">
      <alignment horizontal="center"/>
    </xf>
    <xf numFmtId="0" fontId="11" fillId="2" borderId="1" xfId="9" applyFont="1" applyBorder="1" applyAlignment="1">
      <alignment horizontal="center"/>
    </xf>
    <xf numFmtId="0" fontId="13" fillId="2" borderId="0" xfId="9" applyFont="1" applyAlignment="1"/>
    <xf numFmtId="166" fontId="13" fillId="2" borderId="0" xfId="9" applyNumberFormat="1" applyFont="1" applyAlignment="1"/>
    <xf numFmtId="171" fontId="13" fillId="2" borderId="0" xfId="9" applyNumberFormat="1" applyFont="1" applyBorder="1" applyAlignment="1"/>
    <xf numFmtId="165" fontId="13" fillId="2" borderId="0" xfId="9" applyNumberFormat="1" applyFont="1" applyAlignment="1"/>
    <xf numFmtId="169" fontId="13" fillId="0" borderId="0" xfId="9" quotePrefix="1" applyNumberFormat="1" applyFont="1" applyFill="1" applyBorder="1" applyAlignment="1">
      <alignment horizontal="right"/>
    </xf>
    <xf numFmtId="169" fontId="13" fillId="2" borderId="0" xfId="9" applyNumberFormat="1" applyFont="1" applyBorder="1" applyAlignment="1"/>
    <xf numFmtId="166" fontId="13" fillId="2" borderId="1" xfId="9" applyNumberFormat="1" applyFont="1" applyBorder="1" applyAlignment="1"/>
    <xf numFmtId="166" fontId="13" fillId="2" borderId="2" xfId="9" applyNumberFormat="1" applyFont="1" applyBorder="1" applyAlignment="1"/>
    <xf numFmtId="171" fontId="13" fillId="2" borderId="2" xfId="9" applyNumberFormat="1" applyFont="1" applyBorder="1" applyAlignment="1"/>
    <xf numFmtId="165" fontId="13" fillId="2" borderId="2" xfId="9" applyNumberFormat="1" applyFont="1" applyBorder="1" applyAlignment="1"/>
    <xf numFmtId="171" fontId="13" fillId="2" borderId="1" xfId="9" applyNumberFormat="1" applyFont="1" applyBorder="1" applyAlignment="1"/>
    <xf numFmtId="0" fontId="11" fillId="2" borderId="0" xfId="9" applyFont="1" applyAlignment="1"/>
    <xf numFmtId="165" fontId="13" fillId="2" borderId="3" xfId="9" applyNumberFormat="1" applyFont="1" applyBorder="1" applyAlignment="1"/>
    <xf numFmtId="169" fontId="13" fillId="2" borderId="3" xfId="9" quotePrefix="1" applyNumberFormat="1" applyFont="1" applyFill="1" applyBorder="1" applyAlignment="1">
      <alignment horizontal="right"/>
    </xf>
    <xf numFmtId="169" fontId="13" fillId="2" borderId="3" xfId="9" applyNumberFormat="1" applyFont="1" applyBorder="1" applyAlignment="1"/>
    <xf numFmtId="0" fontId="7" fillId="0" borderId="0" xfId="0" applyNumberFormat="1" applyFont="1" applyBorder="1" applyAlignment="1">
      <alignment vertical="top" wrapText="1"/>
    </xf>
    <xf numFmtId="0" fontId="13" fillId="2" borderId="1" xfId="9" applyFont="1" applyBorder="1" applyAlignment="1">
      <alignment horizontal="center"/>
    </xf>
    <xf numFmtId="0" fontId="13" fillId="2" borderId="0" xfId="9" applyFont="1" applyBorder="1" applyAlignment="1">
      <alignment horizontal="center"/>
    </xf>
    <xf numFmtId="169" fontId="13" fillId="2" borderId="0" xfId="9" quotePrefix="1" applyNumberFormat="1" applyFont="1" applyFill="1" applyBorder="1" applyAlignment="1">
      <alignment horizontal="right"/>
    </xf>
    <xf numFmtId="170" fontId="13" fillId="2" borderId="3" xfId="9" applyNumberFormat="1" applyFont="1" applyBorder="1" applyAlignment="1"/>
    <xf numFmtId="0" fontId="16" fillId="0" borderId="0" xfId="0" applyFont="1" applyAlignment="1"/>
    <xf numFmtId="0" fontId="16" fillId="0" borderId="0" xfId="0" applyFont="1" applyAlignment="1">
      <alignment horizontal="center"/>
    </xf>
    <xf numFmtId="0" fontId="13" fillId="2" borderId="0" xfId="9" applyFont="1" applyAlignment="1">
      <alignment wrapText="1"/>
    </xf>
    <xf numFmtId="0" fontId="11" fillId="2" borderId="0" xfId="17" applyFont="1" applyAlignment="1">
      <alignment wrapText="1"/>
    </xf>
    <xf numFmtId="0" fontId="13" fillId="2" borderId="0" xfId="7" applyFont="1"/>
    <xf numFmtId="0" fontId="13" fillId="2" borderId="1" xfId="7" applyFont="1" applyBorder="1" applyAlignment="1">
      <alignment horizontal="left"/>
    </xf>
    <xf numFmtId="0" fontId="13" fillId="2" borderId="1" xfId="7" applyFont="1" applyBorder="1" applyAlignment="1">
      <alignment horizontal="center" wrapText="1"/>
    </xf>
    <xf numFmtId="0" fontId="13" fillId="2" borderId="1" xfId="7" applyFont="1" applyBorder="1" applyAlignment="1">
      <alignment horizontal="center"/>
    </xf>
    <xf numFmtId="0" fontId="13" fillId="2" borderId="0" xfId="7" applyNumberFormat="1" applyFont="1"/>
    <xf numFmtId="166" fontId="13" fillId="2" borderId="0" xfId="7" applyNumberFormat="1" applyFont="1" applyAlignment="1"/>
    <xf numFmtId="181" fontId="13" fillId="2" borderId="0" xfId="18" applyNumberFormat="1" applyFont="1"/>
    <xf numFmtId="165" fontId="13" fillId="2" borderId="0" xfId="7" applyNumberFormat="1" applyFont="1" applyAlignment="1"/>
    <xf numFmtId="169" fontId="13" fillId="2" borderId="0" xfId="6" applyNumberFormat="1" applyFont="1" applyFill="1"/>
    <xf numFmtId="181" fontId="13" fillId="2" borderId="0" xfId="7" applyNumberFormat="1" applyFont="1" applyAlignment="1"/>
    <xf numFmtId="166" fontId="13" fillId="2" borderId="1" xfId="7" applyNumberFormat="1" applyFont="1" applyBorder="1" applyAlignment="1"/>
    <xf numFmtId="165" fontId="13" fillId="2" borderId="2" xfId="7" applyNumberFormat="1" applyFont="1" applyBorder="1" applyAlignment="1"/>
    <xf numFmtId="181" fontId="13" fillId="2" borderId="2" xfId="18" applyNumberFormat="1" applyFont="1" applyBorder="1"/>
    <xf numFmtId="181" fontId="13" fillId="2" borderId="1" xfId="18" applyNumberFormat="1" applyFont="1" applyBorder="1"/>
    <xf numFmtId="165" fontId="13" fillId="2" borderId="3" xfId="7" applyNumberFormat="1" applyFont="1" applyBorder="1" applyAlignment="1"/>
    <xf numFmtId="9" fontId="13" fillId="2" borderId="3" xfId="6" applyFont="1" applyFill="1" applyBorder="1"/>
    <xf numFmtId="0" fontId="11" fillId="2" borderId="1" xfId="9" applyFont="1" applyFill="1" applyBorder="1" applyAlignment="1">
      <alignment horizontal="left"/>
    </xf>
    <xf numFmtId="169" fontId="13" fillId="0" borderId="0" xfId="9" applyNumberFormat="1" applyFont="1" applyFill="1" applyBorder="1" applyAlignment="1"/>
    <xf numFmtId="165" fontId="13" fillId="0" borderId="0" xfId="9" applyNumberFormat="1" applyFont="1" applyFill="1" applyAlignment="1"/>
    <xf numFmtId="0" fontId="13" fillId="2" borderId="0" xfId="9" applyFont="1" applyAlignment="1">
      <alignment vertical="center"/>
    </xf>
    <xf numFmtId="4" fontId="17" fillId="2" borderId="0" xfId="9" applyNumberFormat="1" applyFont="1" applyFill="1" applyAlignment="1">
      <alignment horizontal="right"/>
    </xf>
    <xf numFmtId="0" fontId="11" fillId="2" borderId="1" xfId="9" applyFont="1" applyBorder="1" applyAlignment="1">
      <alignment horizontal="left"/>
    </xf>
    <xf numFmtId="170" fontId="13" fillId="2" borderId="0" xfId="9" applyNumberFormat="1" applyFont="1" applyBorder="1" applyAlignment="1"/>
    <xf numFmtId="0" fontId="13" fillId="2" borderId="0" xfId="9" applyFont="1" applyBorder="1" applyAlignment="1"/>
    <xf numFmtId="166" fontId="13" fillId="0" borderId="0" xfId="9" applyNumberFormat="1" applyFont="1" applyFill="1" applyAlignment="1"/>
    <xf numFmtId="0" fontId="13" fillId="2" borderId="0" xfId="9" applyFont="1" applyFill="1" applyAlignment="1">
      <alignment wrapText="1"/>
    </xf>
    <xf numFmtId="0" fontId="13" fillId="2" borderId="0" xfId="9" applyFont="1" applyFill="1" applyAlignment="1"/>
    <xf numFmtId="0" fontId="13" fillId="2" borderId="0" xfId="7" applyFont="1" applyAlignment="1">
      <alignment vertical="center"/>
    </xf>
    <xf numFmtId="182" fontId="13" fillId="2" borderId="0" xfId="18" applyNumberFormat="1" applyFont="1"/>
    <xf numFmtId="181" fontId="13" fillId="2" borderId="0" xfId="18" applyNumberFormat="1" applyFont="1" applyBorder="1"/>
    <xf numFmtId="166" fontId="13" fillId="2" borderId="2" xfId="7" applyNumberFormat="1" applyFont="1" applyBorder="1" applyAlignment="1"/>
    <xf numFmtId="0" fontId="13" fillId="2" borderId="0" xfId="7" applyFont="1" applyBorder="1"/>
    <xf numFmtId="166" fontId="13" fillId="2" borderId="0" xfId="7" applyNumberFormat="1" applyFont="1" applyBorder="1" applyAlignment="1"/>
    <xf numFmtId="169" fontId="13" fillId="2" borderId="3" xfId="6" applyNumberFormat="1" applyFont="1" applyFill="1" applyBorder="1"/>
    <xf numFmtId="0" fontId="17" fillId="2" borderId="0" xfId="9" applyFont="1" applyFill="1" applyAlignment="1">
      <alignment vertical="center"/>
    </xf>
    <xf numFmtId="4" fontId="7" fillId="2" borderId="0" xfId="7" applyNumberFormat="1" applyFont="1" applyFill="1" applyAlignment="1">
      <alignment horizontal="right"/>
    </xf>
    <xf numFmtId="0" fontId="11" fillId="0" borderId="1" xfId="0" applyFont="1" applyBorder="1" applyAlignment="1">
      <alignment horizontal="center" wrapText="1"/>
    </xf>
    <xf numFmtId="0" fontId="13" fillId="0" borderId="0" xfId="0" applyFont="1" applyBorder="1" applyAlignment="1">
      <alignment horizontal="center"/>
    </xf>
    <xf numFmtId="173" fontId="11" fillId="2" borderId="0" xfId="0" applyNumberFormat="1" applyFont="1" applyFill="1" applyAlignment="1">
      <alignment horizontal="left"/>
    </xf>
    <xf numFmtId="3" fontId="13" fillId="0" borderId="0" xfId="0" applyNumberFormat="1" applyFont="1"/>
    <xf numFmtId="0" fontId="13" fillId="0" borderId="0" xfId="0" applyFont="1"/>
    <xf numFmtId="0" fontId="13" fillId="0" borderId="0" xfId="0" applyNumberFormat="1" applyFont="1" applyAlignment="1">
      <alignment horizontal="left"/>
    </xf>
    <xf numFmtId="165" fontId="13" fillId="0" borderId="0" xfId="0" applyNumberFormat="1" applyFont="1" applyFill="1" applyAlignment="1"/>
    <xf numFmtId="10" fontId="13" fillId="0" borderId="0" xfId="6" applyNumberFormat="1" applyFont="1"/>
    <xf numFmtId="172" fontId="13" fillId="2" borderId="0" xfId="10" applyNumberFormat="1" applyFont="1" applyAlignment="1"/>
    <xf numFmtId="0" fontId="13" fillId="0" borderId="0" xfId="0" applyNumberFormat="1" applyFont="1" applyAlignment="1">
      <alignment horizontal="left" wrapText="1"/>
    </xf>
    <xf numFmtId="0" fontId="11" fillId="0" borderId="0" xfId="0" applyNumberFormat="1" applyFont="1" applyFill="1"/>
    <xf numFmtId="173" fontId="11" fillId="0" borderId="0" xfId="0" applyNumberFormat="1" applyFont="1" applyFill="1" applyAlignment="1">
      <alignment horizontal="left"/>
    </xf>
    <xf numFmtId="0" fontId="13" fillId="0" borderId="0" xfId="0" applyNumberFormat="1" applyFont="1" applyFill="1" applyAlignment="1">
      <alignment horizontal="left"/>
    </xf>
    <xf numFmtId="0" fontId="13" fillId="0" borderId="0" xfId="0" applyNumberFormat="1" applyFont="1" applyFill="1" applyAlignment="1">
      <alignment horizontal="left" wrapText="1" indent="1"/>
    </xf>
    <xf numFmtId="174" fontId="13" fillId="0" borderId="3" xfId="0" applyNumberFormat="1" applyFont="1" applyBorder="1" applyAlignment="1" applyProtection="1">
      <protection locked="0"/>
    </xf>
    <xf numFmtId="0" fontId="11" fillId="0" borderId="1" xfId="0" applyFont="1" applyBorder="1" applyAlignment="1">
      <alignment horizontal="left"/>
    </xf>
    <xf numFmtId="0" fontId="13" fillId="2" borderId="0" xfId="0" applyFont="1" applyFill="1" applyAlignment="1"/>
    <xf numFmtId="174" fontId="13" fillId="0" borderId="1" xfId="0" applyNumberFormat="1" applyFont="1" applyBorder="1" applyAlignment="1" applyProtection="1">
      <protection locked="0"/>
    </xf>
    <xf numFmtId="173" fontId="11" fillId="2" borderId="0" xfId="0" applyNumberFormat="1" applyFont="1" applyFill="1" applyAlignment="1">
      <alignment horizontal="left" wrapText="1"/>
    </xf>
    <xf numFmtId="173" fontId="11" fillId="2" borderId="1" xfId="2" applyNumberFormat="1" applyFont="1" applyBorder="1" applyAlignment="1">
      <alignment horizontal="left"/>
    </xf>
    <xf numFmtId="0" fontId="15" fillId="2" borderId="1" xfId="2" applyFont="1" applyBorder="1" applyAlignment="1">
      <alignment wrapText="1"/>
    </xf>
    <xf numFmtId="173" fontId="11" fillId="2" borderId="1" xfId="2" quotePrefix="1" applyNumberFormat="1" applyFont="1" applyBorder="1" applyAlignment="1">
      <alignment horizontal="center" wrapText="1"/>
    </xf>
    <xf numFmtId="171" fontId="11" fillId="0" borderId="1" xfId="2" quotePrefix="1" applyNumberFormat="1" applyFont="1" applyFill="1" applyBorder="1" applyAlignment="1">
      <alignment horizontal="center" wrapText="1"/>
    </xf>
    <xf numFmtId="0" fontId="11" fillId="2" borderId="0" xfId="2" quotePrefix="1" applyNumberFormat="1" applyFont="1" applyAlignment="1">
      <alignment horizontal="left"/>
    </xf>
    <xf numFmtId="0" fontId="7" fillId="2" borderId="0" xfId="2" applyFont="1" applyAlignment="1">
      <alignment wrapText="1"/>
    </xf>
    <xf numFmtId="39" fontId="13" fillId="2" borderId="0" xfId="11" quotePrefix="1" applyNumberFormat="1" applyFont="1" applyBorder="1" applyAlignment="1">
      <alignment horizontal="right"/>
    </xf>
    <xf numFmtId="171" fontId="7" fillId="0" borderId="0" xfId="2" applyNumberFormat="1" applyFont="1" applyFill="1" applyBorder="1" applyAlignment="1">
      <alignment horizontal="right"/>
    </xf>
    <xf numFmtId="173" fontId="13" fillId="2" borderId="0" xfId="2" quotePrefix="1" applyNumberFormat="1" applyFont="1" applyBorder="1" applyAlignment="1">
      <alignment horizontal="left"/>
    </xf>
    <xf numFmtId="173" fontId="13" fillId="2" borderId="0" xfId="2" quotePrefix="1" applyNumberFormat="1" applyFont="1" applyBorder="1" applyAlignment="1">
      <alignment horizontal="left" wrapText="1"/>
    </xf>
    <xf numFmtId="44" fontId="13" fillId="2" borderId="0" xfId="11" quotePrefix="1" applyFont="1" applyBorder="1" applyAlignment="1">
      <alignment horizontal="right"/>
    </xf>
    <xf numFmtId="0" fontId="13" fillId="2" borderId="0" xfId="2" quotePrefix="1" applyNumberFormat="1" applyFont="1" applyAlignment="1">
      <alignment horizontal="left" wrapText="1"/>
    </xf>
    <xf numFmtId="39" fontId="13" fillId="2" borderId="2" xfId="12" quotePrefix="1" applyNumberFormat="1" applyFont="1" applyBorder="1" applyAlignment="1">
      <alignment horizontal="right"/>
    </xf>
    <xf numFmtId="171" fontId="7" fillId="0" borderId="2" xfId="2" applyNumberFormat="1" applyFont="1" applyFill="1" applyBorder="1" applyAlignment="1">
      <alignment horizontal="right"/>
    </xf>
    <xf numFmtId="0" fontId="11" fillId="2" borderId="0" xfId="2" applyNumberFormat="1" applyFont="1" applyAlignment="1">
      <alignment horizontal="left"/>
    </xf>
    <xf numFmtId="0" fontId="13" fillId="2" borderId="0" xfId="2" applyNumberFormat="1" applyFont="1" applyAlignment="1">
      <alignment horizontal="left"/>
    </xf>
    <xf numFmtId="39" fontId="13" fillId="2" borderId="0" xfId="12" quotePrefix="1" applyNumberFormat="1" applyFont="1" applyBorder="1" applyAlignment="1">
      <alignment horizontal="right"/>
    </xf>
    <xf numFmtId="171" fontId="7" fillId="0" borderId="0" xfId="2" applyNumberFormat="1" applyFont="1" applyFill="1" applyAlignment="1">
      <alignment horizontal="right"/>
    </xf>
    <xf numFmtId="0" fontId="13" fillId="2" borderId="0" xfId="2" applyNumberFormat="1" applyFont="1" applyAlignment="1">
      <alignment horizontal="left" wrapText="1"/>
    </xf>
    <xf numFmtId="0" fontId="13" fillId="2" borderId="0" xfId="2" quotePrefix="1" applyNumberFormat="1" applyFont="1" applyAlignment="1">
      <alignment horizontal="left"/>
    </xf>
    <xf numFmtId="171" fontId="13" fillId="0" borderId="0" xfId="2" applyNumberFormat="1" applyFont="1" applyFill="1" applyBorder="1" applyAlignment="1">
      <alignment horizontal="right"/>
    </xf>
    <xf numFmtId="0" fontId="13" fillId="2" borderId="0" xfId="2" quotePrefix="1" applyNumberFormat="1" applyFont="1" applyFill="1" applyAlignment="1">
      <alignment horizontal="left" wrapText="1"/>
    </xf>
    <xf numFmtId="0" fontId="13" fillId="2" borderId="0" xfId="2" quotePrefix="1" applyFont="1" applyAlignment="1">
      <alignment horizontal="left" wrapText="1"/>
    </xf>
    <xf numFmtId="0" fontId="7" fillId="2" borderId="0" xfId="2" quotePrefix="1" applyFont="1" applyFill="1" applyAlignment="1">
      <alignment horizontal="left" wrapText="1"/>
    </xf>
    <xf numFmtId="0" fontId="13" fillId="0" borderId="0" xfId="2" quotePrefix="1" applyNumberFormat="1" applyFont="1" applyFill="1" applyAlignment="1">
      <alignment horizontal="left"/>
    </xf>
    <xf numFmtId="0" fontId="13" fillId="0" borderId="0" xfId="2" quotePrefix="1" applyNumberFormat="1" applyFont="1" applyFill="1" applyAlignment="1">
      <alignment horizontal="left" wrapText="1"/>
    </xf>
    <xf numFmtId="0" fontId="15" fillId="2" borderId="0" xfId="2" applyFont="1" applyAlignment="1">
      <alignment horizontal="left"/>
    </xf>
    <xf numFmtId="39" fontId="13" fillId="2" borderId="1" xfId="11" quotePrefix="1" applyNumberFormat="1" applyFont="1" applyBorder="1" applyAlignment="1">
      <alignment horizontal="right"/>
    </xf>
    <xf numFmtId="171" fontId="7" fillId="0" borderId="1" xfId="2" applyNumberFormat="1" applyFont="1" applyFill="1" applyBorder="1" applyAlignment="1">
      <alignment horizontal="right"/>
    </xf>
    <xf numFmtId="4" fontId="7" fillId="2" borderId="0" xfId="2" applyNumberFormat="1" applyFont="1" applyFill="1" applyAlignment="1">
      <alignment horizontal="left" wrapText="1"/>
    </xf>
    <xf numFmtId="176" fontId="13" fillId="2" borderId="3" xfId="13" applyNumberFormat="1" applyFont="1" applyBorder="1" applyAlignment="1"/>
    <xf numFmtId="171" fontId="7" fillId="0" borderId="3" xfId="2" applyNumberFormat="1" applyFont="1" applyFill="1" applyBorder="1" applyAlignment="1">
      <alignment horizontal="right"/>
    </xf>
    <xf numFmtId="0" fontId="7" fillId="2" borderId="0" xfId="2" applyFont="1" applyAlignment="1"/>
    <xf numFmtId="0" fontId="17" fillId="2" borderId="0" xfId="4" applyFont="1" applyAlignment="1">
      <alignment wrapText="1"/>
    </xf>
    <xf numFmtId="0" fontId="7" fillId="0" borderId="0" xfId="2" applyFont="1" applyFill="1" applyAlignment="1"/>
    <xf numFmtId="43" fontId="13" fillId="2" borderId="0" xfId="12" quotePrefix="1" applyFont="1" applyBorder="1" applyAlignment="1">
      <alignment horizontal="left"/>
    </xf>
    <xf numFmtId="39" fontId="13" fillId="2" borderId="0" xfId="2" applyNumberFormat="1" applyFont="1" applyBorder="1"/>
    <xf numFmtId="173" fontId="11" fillId="2" borderId="0" xfId="2" applyNumberFormat="1" applyFont="1" applyAlignment="1">
      <alignment horizontal="left"/>
    </xf>
    <xf numFmtId="173" fontId="13" fillId="2" borderId="0" xfId="2" applyNumberFormat="1" applyFont="1" applyAlignment="1">
      <alignment horizontal="left"/>
    </xf>
    <xf numFmtId="0" fontId="13" fillId="2" borderId="0" xfId="2" applyFont="1" applyAlignment="1">
      <alignment vertical="top"/>
    </xf>
    <xf numFmtId="171" fontId="13" fillId="2" borderId="0" xfId="2" applyNumberFormat="1" applyFont="1" applyBorder="1"/>
    <xf numFmtId="0" fontId="11" fillId="2" borderId="0" xfId="2" applyFont="1" applyAlignment="1"/>
    <xf numFmtId="173" fontId="13" fillId="2" borderId="0" xfId="2" applyNumberFormat="1" applyFont="1" applyAlignment="1">
      <alignment horizontal="left" vertical="top"/>
    </xf>
    <xf numFmtId="0" fontId="13" fillId="2" borderId="0" xfId="2" applyFont="1" applyAlignment="1">
      <alignment horizontal="left" vertical="center" wrapText="1"/>
    </xf>
    <xf numFmtId="44" fontId="13" fillId="2" borderId="0" xfId="13" applyFont="1" applyBorder="1"/>
    <xf numFmtId="171" fontId="13" fillId="2" borderId="0" xfId="13" applyNumberFormat="1" applyFont="1" applyBorder="1"/>
    <xf numFmtId="39" fontId="13" fillId="2" borderId="2" xfId="2" applyNumberFormat="1" applyFont="1" applyBorder="1"/>
    <xf numFmtId="171" fontId="13" fillId="2" borderId="2" xfId="2" applyNumberFormat="1" applyFont="1" applyBorder="1"/>
    <xf numFmtId="173" fontId="13" fillId="2" borderId="0" xfId="2" applyNumberFormat="1" applyFont="1" applyBorder="1" applyAlignment="1">
      <alignment horizontal="left"/>
    </xf>
    <xf numFmtId="39" fontId="13" fillId="2" borderId="1" xfId="2" applyNumberFormat="1" applyFont="1" applyBorder="1"/>
    <xf numFmtId="171" fontId="13" fillId="2" borderId="1" xfId="2" applyNumberFormat="1" applyFont="1" applyBorder="1"/>
    <xf numFmtId="0" fontId="13" fillId="2" borderId="0" xfId="2" applyFont="1" applyAlignment="1">
      <alignment vertical="top" wrapText="1"/>
    </xf>
    <xf numFmtId="49" fontId="13" fillId="2" borderId="0" xfId="2" applyNumberFormat="1" applyFont="1" applyAlignment="1">
      <alignment horizontal="left"/>
    </xf>
    <xf numFmtId="0" fontId="13" fillId="2" borderId="0" xfId="2" applyFont="1" applyAlignment="1">
      <alignment horizontal="left" wrapText="1"/>
    </xf>
    <xf numFmtId="39" fontId="13" fillId="2" borderId="0" xfId="2" applyNumberFormat="1" applyFont="1"/>
    <xf numFmtId="0" fontId="13" fillId="2" borderId="0" xfId="2" applyFont="1" applyBorder="1" applyAlignment="1">
      <alignment horizontal="left" vertical="center" wrapText="1"/>
    </xf>
    <xf numFmtId="0" fontId="13" fillId="2" borderId="0" xfId="2" applyFont="1" applyAlignment="1">
      <alignment horizontal="left"/>
    </xf>
    <xf numFmtId="173" fontId="11" fillId="2" borderId="0" xfId="2" applyNumberFormat="1" applyFont="1" applyBorder="1" applyAlignment="1">
      <alignment horizontal="left"/>
    </xf>
    <xf numFmtId="173" fontId="13" fillId="2" borderId="0" xfId="2" applyNumberFormat="1" applyFont="1" applyAlignment="1">
      <alignment wrapText="1"/>
    </xf>
    <xf numFmtId="173" fontId="13" fillId="2" borderId="0" xfId="2" applyNumberFormat="1" applyFont="1" applyAlignment="1">
      <alignment horizontal="left" wrapText="1"/>
    </xf>
    <xf numFmtId="0" fontId="13" fillId="2" borderId="0" xfId="2" applyFont="1" applyBorder="1" applyAlignment="1">
      <alignment horizontal="left"/>
    </xf>
    <xf numFmtId="173" fontId="11" fillId="2" borderId="0" xfId="2" applyNumberFormat="1" applyFont="1" applyAlignment="1">
      <alignment horizontal="left" vertical="top"/>
    </xf>
    <xf numFmtId="0" fontId="13" fillId="2" borderId="0" xfId="2" applyFont="1" applyBorder="1" applyAlignment="1">
      <alignment vertical="top"/>
    </xf>
    <xf numFmtId="0" fontId="7" fillId="2" borderId="0" xfId="2" applyFont="1" applyBorder="1"/>
    <xf numFmtId="0" fontId="11" fillId="2" borderId="1" xfId="2" applyFont="1" applyFill="1" applyBorder="1" applyAlignment="1">
      <alignment horizontal="left"/>
    </xf>
    <xf numFmtId="0" fontId="11" fillId="2" borderId="1" xfId="2" applyFont="1" applyFill="1" applyBorder="1" applyAlignment="1">
      <alignment horizontal="left" vertical="center" wrapText="1"/>
    </xf>
    <xf numFmtId="39" fontId="11" fillId="2" borderId="1" xfId="2" applyNumberFormat="1" applyFont="1" applyBorder="1" applyAlignment="1">
      <alignment horizontal="center" wrapText="1"/>
    </xf>
    <xf numFmtId="171" fontId="11" fillId="2" borderId="1" xfId="2" applyNumberFormat="1" applyFont="1" applyBorder="1" applyAlignment="1">
      <alignment horizontal="center" wrapText="1"/>
    </xf>
    <xf numFmtId="0" fontId="11" fillId="2" borderId="1" xfId="2" applyFont="1" applyFill="1" applyBorder="1" applyAlignment="1">
      <alignment horizontal="left" wrapText="1"/>
    </xf>
    <xf numFmtId="0" fontId="15" fillId="2" borderId="0" xfId="2" applyFont="1" applyAlignment="1">
      <alignment wrapText="1"/>
    </xf>
    <xf numFmtId="173" fontId="11" fillId="2" borderId="0" xfId="2" quotePrefix="1" applyNumberFormat="1" applyFont="1" applyAlignment="1">
      <alignment horizontal="left"/>
    </xf>
    <xf numFmtId="0" fontId="13" fillId="2" borderId="0" xfId="2" applyFont="1" applyFill="1" applyAlignment="1">
      <alignment horizontal="left"/>
    </xf>
    <xf numFmtId="39" fontId="13" fillId="2" borderId="0" xfId="2" applyNumberFormat="1" applyFont="1" applyBorder="1" applyAlignment="1"/>
    <xf numFmtId="171" fontId="13" fillId="2" borderId="0" xfId="2" applyNumberFormat="1" applyFont="1" applyBorder="1" applyAlignment="1"/>
    <xf numFmtId="176" fontId="13" fillId="2" borderId="0" xfId="2" applyNumberFormat="1" applyFont="1" applyBorder="1" applyAlignment="1"/>
    <xf numFmtId="39" fontId="13" fillId="2" borderId="2" xfId="2" applyNumberFormat="1" applyFont="1" applyBorder="1" applyAlignment="1"/>
    <xf numFmtId="171" fontId="13" fillId="2" borderId="2" xfId="2" applyNumberFormat="1" applyFont="1" applyBorder="1" applyAlignment="1"/>
    <xf numFmtId="4" fontId="13" fillId="2" borderId="0" xfId="14" quotePrefix="1" applyNumberFormat="1" applyFont="1" applyBorder="1" applyAlignment="1"/>
    <xf numFmtId="4" fontId="7" fillId="2" borderId="0" xfId="2" applyNumberFormat="1" applyFont="1" applyFill="1" applyBorder="1" applyAlignment="1">
      <alignment horizontal="right"/>
    </xf>
    <xf numFmtId="0" fontId="13" fillId="0" borderId="0" xfId="2" applyFont="1" applyFill="1" applyAlignment="1">
      <alignment horizontal="left"/>
    </xf>
    <xf numFmtId="4" fontId="7" fillId="2" borderId="0" xfId="2" applyNumberFormat="1" applyFont="1" applyFill="1" applyAlignment="1">
      <alignment horizontal="right"/>
    </xf>
    <xf numFmtId="39" fontId="13" fillId="2" borderId="1" xfId="2" applyNumberFormat="1" applyFont="1" applyBorder="1" applyAlignment="1"/>
    <xf numFmtId="171" fontId="13" fillId="2" borderId="1" xfId="2" applyNumberFormat="1" applyFont="1" applyBorder="1" applyAlignment="1"/>
    <xf numFmtId="0" fontId="13" fillId="2" borderId="0" xfId="2" applyFont="1" applyFill="1" applyBorder="1" applyAlignment="1"/>
    <xf numFmtId="0" fontId="13" fillId="0" borderId="0" xfId="2" applyNumberFormat="1" applyFont="1" applyFill="1" applyBorder="1" applyAlignment="1" applyProtection="1">
      <alignment horizontal="left"/>
    </xf>
    <xf numFmtId="173" fontId="13" fillId="2" borderId="0" xfId="2" quotePrefix="1" applyNumberFormat="1" applyFont="1" applyAlignment="1">
      <alignment horizontal="left"/>
    </xf>
    <xf numFmtId="0" fontId="11" fillId="2" borderId="0" xfId="2" applyFont="1" applyFill="1" applyAlignment="1">
      <alignment horizontal="left"/>
    </xf>
    <xf numFmtId="176" fontId="13" fillId="0" borderId="3" xfId="13" applyNumberFormat="1" applyFont="1" applyFill="1" applyBorder="1" applyAlignment="1"/>
    <xf numFmtId="171" fontId="7" fillId="0" borderId="0" xfId="0" applyNumberFormat="1" applyFont="1" applyBorder="1" applyAlignment="1">
      <alignment horizontal="right"/>
    </xf>
    <xf numFmtId="39" fontId="13" fillId="2" borderId="0" xfId="14" applyNumberFormat="1" applyFont="1" applyBorder="1" applyAlignment="1"/>
    <xf numFmtId="0" fontId="13" fillId="2" borderId="0" xfId="2" applyFont="1" applyBorder="1" applyAlignment="1"/>
    <xf numFmtId="49" fontId="13" fillId="2" borderId="0" xfId="2" applyNumberFormat="1" applyFont="1" applyBorder="1" applyAlignment="1">
      <alignment horizontal="center"/>
    </xf>
    <xf numFmtId="0" fontId="11" fillId="2" borderId="1" xfId="2" applyFont="1" applyFill="1" applyBorder="1" applyAlignment="1">
      <alignment horizontal="center" wrapText="1"/>
    </xf>
    <xf numFmtId="0" fontId="13" fillId="2" borderId="0" xfId="2" applyFont="1" applyFill="1" applyAlignment="1">
      <alignment horizontal="left" vertical="top" wrapText="1"/>
    </xf>
    <xf numFmtId="171" fontId="13" fillId="0" borderId="0" xfId="2" applyNumberFormat="1" applyFont="1" applyFill="1" applyBorder="1" applyAlignment="1"/>
    <xf numFmtId="39" fontId="7" fillId="2" borderId="0" xfId="2" applyNumberFormat="1" applyFont="1" applyFill="1" applyBorder="1" applyAlignment="1">
      <alignment horizontal="right"/>
    </xf>
    <xf numFmtId="0" fontId="13" fillId="2" borderId="0" xfId="2" applyFont="1" applyFill="1" applyAlignment="1">
      <alignment horizontal="left" vertical="center" wrapText="1"/>
    </xf>
    <xf numFmtId="39" fontId="7" fillId="2" borderId="2" xfId="2" applyNumberFormat="1" applyFont="1" applyFill="1" applyBorder="1" applyAlignment="1">
      <alignment horizontal="right"/>
    </xf>
    <xf numFmtId="0" fontId="13" fillId="2" borderId="0" xfId="2" applyFont="1" applyFill="1" applyBorder="1" applyAlignment="1">
      <alignment horizontal="left" vertical="center" wrapText="1"/>
    </xf>
    <xf numFmtId="0" fontId="13" fillId="0" borderId="0" xfId="2" applyFont="1" applyFill="1" applyAlignment="1">
      <alignment horizontal="left" vertical="center" wrapText="1"/>
    </xf>
    <xf numFmtId="39" fontId="7" fillId="2" borderId="1" xfId="2" applyNumberFormat="1" applyFont="1" applyFill="1" applyBorder="1" applyAlignment="1">
      <alignment horizontal="right"/>
    </xf>
    <xf numFmtId="176" fontId="13" fillId="0" borderId="3" xfId="2" applyNumberFormat="1" applyFont="1" applyFill="1" applyBorder="1" applyAlignment="1"/>
    <xf numFmtId="170" fontId="13" fillId="0" borderId="3" xfId="2" applyNumberFormat="1" applyFont="1" applyFill="1" applyBorder="1" applyAlignment="1"/>
    <xf numFmtId="0" fontId="13" fillId="2" borderId="0" xfId="2" quotePrefix="1" applyNumberFormat="1" applyFont="1" applyAlignment="1">
      <alignment horizontal="left" vertical="center" wrapText="1"/>
    </xf>
    <xf numFmtId="173" fontId="13" fillId="2" borderId="0" xfId="2" quotePrefix="1" applyNumberFormat="1" applyFont="1" applyAlignment="1">
      <alignment horizontal="left" vertical="center"/>
    </xf>
    <xf numFmtId="0" fontId="13" fillId="2" borderId="0" xfId="2" applyFont="1" applyFill="1" applyAlignment="1">
      <alignment horizontal="left" vertical="center"/>
    </xf>
    <xf numFmtId="44" fontId="7" fillId="2" borderId="0" xfId="2" applyNumberFormat="1" applyFont="1" applyFill="1" applyAlignment="1">
      <alignment horizontal="right"/>
    </xf>
    <xf numFmtId="177" fontId="7" fillId="2" borderId="0" xfId="2" applyNumberFormat="1" applyFont="1" applyFill="1" applyAlignment="1">
      <alignment horizontal="right"/>
    </xf>
    <xf numFmtId="39" fontId="7" fillId="2" borderId="0" xfId="2" applyNumberFormat="1" applyFont="1" applyFill="1" applyAlignment="1">
      <alignment horizontal="right"/>
    </xf>
    <xf numFmtId="0" fontId="7" fillId="2" borderId="0" xfId="2" applyFont="1" applyFill="1" applyAlignment="1">
      <alignment horizontal="left"/>
    </xf>
    <xf numFmtId="0" fontId="13" fillId="0" borderId="0" xfId="2" applyNumberFormat="1" applyFont="1" applyFill="1" applyBorder="1" applyAlignment="1" applyProtection="1">
      <alignment horizontal="left" vertical="center"/>
    </xf>
    <xf numFmtId="39" fontId="7" fillId="2" borderId="0" xfId="2" applyNumberFormat="1" applyFont="1" applyBorder="1"/>
    <xf numFmtId="39" fontId="7" fillId="2" borderId="0" xfId="2" applyNumberFormat="1" applyFont="1"/>
    <xf numFmtId="39" fontId="7" fillId="2" borderId="2" xfId="2" applyNumberFormat="1" applyFont="1" applyBorder="1"/>
    <xf numFmtId="0" fontId="11" fillId="2" borderId="0" xfId="2" applyFont="1" applyFill="1" applyAlignment="1">
      <alignment horizontal="left" wrapText="1"/>
    </xf>
    <xf numFmtId="44" fontId="7" fillId="2" borderId="3" xfId="2" applyNumberFormat="1" applyFont="1" applyFill="1" applyBorder="1" applyAlignment="1">
      <alignment horizontal="right"/>
    </xf>
    <xf numFmtId="44" fontId="7" fillId="2" borderId="0" xfId="2" applyNumberFormat="1" applyFont="1"/>
    <xf numFmtId="173" fontId="11" fillId="2" borderId="1" xfId="2" applyNumberFormat="1" applyFont="1" applyFill="1" applyBorder="1" applyAlignment="1">
      <alignment horizontal="left"/>
    </xf>
    <xf numFmtId="4" fontId="11" fillId="2" borderId="1" xfId="14" quotePrefix="1" applyNumberFormat="1" applyFont="1" applyBorder="1" applyAlignment="1">
      <alignment horizontal="center" wrapText="1"/>
    </xf>
    <xf numFmtId="4" fontId="11" fillId="0" borderId="1" xfId="14" quotePrefix="1" applyNumberFormat="1" applyFont="1" applyFill="1" applyBorder="1" applyAlignment="1">
      <alignment horizontal="center" wrapText="1"/>
    </xf>
    <xf numFmtId="178" fontId="11" fillId="2" borderId="1" xfId="2" applyNumberFormat="1" applyFont="1" applyFill="1" applyBorder="1" applyAlignment="1">
      <alignment horizontal="center" wrapText="1"/>
    </xf>
    <xf numFmtId="179" fontId="13" fillId="2" borderId="0" xfId="2" quotePrefix="1" applyNumberFormat="1" applyFont="1" applyFill="1" applyAlignment="1">
      <alignment horizontal="left"/>
    </xf>
    <xf numFmtId="0" fontId="13" fillId="2" borderId="0" xfId="2" quotePrefix="1" applyNumberFormat="1" applyFont="1" applyFill="1" applyAlignment="1">
      <alignment wrapText="1"/>
    </xf>
    <xf numFmtId="44" fontId="7" fillId="2" borderId="0" xfId="16" applyFont="1" applyFill="1" applyAlignment="1">
      <alignment horizontal="right"/>
    </xf>
    <xf numFmtId="43" fontId="7" fillId="2" borderId="0" xfId="14" applyFont="1"/>
    <xf numFmtId="179" fontId="7" fillId="2" borderId="0" xfId="2" applyNumberFormat="1" applyFont="1" applyFill="1" applyAlignment="1">
      <alignment horizontal="left"/>
    </xf>
    <xf numFmtId="0" fontId="7" fillId="2" borderId="0" xfId="2" applyFont="1" applyFill="1" applyAlignment="1">
      <alignment horizontal="left" wrapText="1"/>
    </xf>
    <xf numFmtId="0" fontId="7" fillId="0" borderId="0" xfId="2" applyFont="1" applyFill="1" applyAlignment="1">
      <alignment horizontal="left" wrapText="1"/>
    </xf>
    <xf numFmtId="39" fontId="7" fillId="2" borderId="0" xfId="2" applyNumberFormat="1" applyFont="1" applyAlignment="1"/>
    <xf numFmtId="0" fontId="13" fillId="0" borderId="0" xfId="2" quotePrefix="1" applyNumberFormat="1" applyFont="1" applyFill="1" applyAlignment="1">
      <alignment wrapText="1"/>
    </xf>
    <xf numFmtId="39" fontId="7" fillId="2" borderId="2" xfId="2" applyNumberFormat="1" applyFont="1" applyBorder="1" applyAlignment="1"/>
    <xf numFmtId="179" fontId="11" fillId="2" borderId="0" xfId="2" quotePrefix="1" applyNumberFormat="1" applyFont="1" applyFill="1" applyAlignment="1">
      <alignment horizontal="left"/>
    </xf>
    <xf numFmtId="0" fontId="7" fillId="2" borderId="0" xfId="2" applyFont="1" applyFill="1" applyBorder="1" applyAlignment="1">
      <alignment horizontal="left" wrapText="1"/>
    </xf>
    <xf numFmtId="0" fontId="13" fillId="2" borderId="0" xfId="2" quotePrefix="1" applyNumberFormat="1" applyFont="1" applyFill="1" applyBorder="1" applyAlignment="1">
      <alignment wrapText="1"/>
    </xf>
    <xf numFmtId="179" fontId="7" fillId="2" borderId="0" xfId="2" applyNumberFormat="1" applyFont="1" applyFill="1" applyAlignment="1"/>
    <xf numFmtId="0" fontId="7" fillId="2" borderId="0" xfId="2" applyFont="1" applyFill="1" applyAlignment="1">
      <alignment wrapText="1"/>
    </xf>
    <xf numFmtId="0" fontId="7" fillId="2" borderId="0" xfId="2" applyFont="1" applyFill="1" applyBorder="1" applyAlignment="1">
      <alignment wrapText="1"/>
    </xf>
    <xf numFmtId="179" fontId="13" fillId="2" borderId="0" xfId="2" quotePrefix="1" applyNumberFormat="1" applyFont="1" applyAlignment="1">
      <alignment horizontal="left"/>
    </xf>
    <xf numFmtId="0" fontId="13" fillId="2" borderId="0" xfId="2" quotePrefix="1" applyNumberFormat="1" applyFont="1" applyAlignment="1">
      <alignment wrapText="1"/>
    </xf>
    <xf numFmtId="176" fontId="13" fillId="2" borderId="1" xfId="2" applyNumberFormat="1" applyFont="1" applyBorder="1" applyAlignment="1"/>
    <xf numFmtId="176" fontId="13" fillId="0" borderId="1" xfId="2" applyNumberFormat="1" applyFont="1" applyFill="1" applyBorder="1" applyAlignment="1"/>
    <xf numFmtId="179" fontId="7" fillId="2" borderId="0" xfId="2" applyNumberFormat="1" applyFont="1" applyFill="1" applyAlignment="1">
      <alignment horizontal="left" vertical="top"/>
    </xf>
    <xf numFmtId="0" fontId="7" fillId="2" borderId="0" xfId="2" applyFont="1" applyFill="1" applyAlignment="1">
      <alignment horizontal="left" vertical="top" wrapText="1"/>
    </xf>
    <xf numFmtId="0" fontId="7" fillId="0" borderId="0" xfId="2" applyFont="1" applyFill="1" applyAlignment="1">
      <alignment horizontal="left" vertical="top" wrapText="1"/>
    </xf>
    <xf numFmtId="179" fontId="13" fillId="2" borderId="0" xfId="2" quotePrefix="1" applyNumberFormat="1" applyFont="1" applyAlignment="1">
      <alignment horizontal="left" vertical="top"/>
    </xf>
    <xf numFmtId="0" fontId="13" fillId="2" borderId="0" xfId="2" quotePrefix="1" applyNumberFormat="1" applyFont="1" applyAlignment="1">
      <alignment vertical="center" wrapText="1"/>
    </xf>
    <xf numFmtId="39" fontId="7" fillId="0" borderId="2" xfId="2" applyNumberFormat="1" applyFont="1" applyFill="1" applyBorder="1" applyAlignment="1">
      <alignment horizontal="right"/>
    </xf>
    <xf numFmtId="179" fontId="11" fillId="2" borderId="0" xfId="2" quotePrefix="1" applyNumberFormat="1" applyFont="1" applyAlignment="1">
      <alignment horizontal="left"/>
    </xf>
    <xf numFmtId="179" fontId="11" fillId="2" borderId="0" xfId="2" quotePrefix="1" applyNumberFormat="1" applyFont="1" applyAlignment="1">
      <alignment horizontal="left" vertical="top"/>
    </xf>
    <xf numFmtId="39" fontId="7" fillId="2" borderId="1" xfId="2" applyNumberFormat="1" applyFont="1" applyBorder="1" applyAlignment="1"/>
    <xf numFmtId="39" fontId="7" fillId="0" borderId="1" xfId="2" applyNumberFormat="1" applyFont="1" applyFill="1" applyBorder="1" applyAlignment="1"/>
    <xf numFmtId="39" fontId="7" fillId="2" borderId="0" xfId="2" applyNumberFormat="1" applyFont="1" applyBorder="1" applyAlignment="1"/>
    <xf numFmtId="176" fontId="13" fillId="2" borderId="3" xfId="2" applyNumberFormat="1" applyFont="1" applyBorder="1" applyAlignment="1"/>
    <xf numFmtId="0" fontId="13" fillId="2" borderId="0" xfId="2" quotePrefix="1" applyNumberFormat="1" applyFont="1" applyBorder="1" applyAlignment="1">
      <alignment vertical="center" wrapText="1"/>
    </xf>
    <xf numFmtId="179" fontId="11" fillId="2" borderId="1" xfId="2" applyNumberFormat="1" applyFont="1" applyFill="1" applyBorder="1" applyAlignment="1">
      <alignment horizontal="left"/>
    </xf>
    <xf numFmtId="179" fontId="7" fillId="2" borderId="0" xfId="2" applyNumberFormat="1" applyFont="1"/>
    <xf numFmtId="0" fontId="7" fillId="2" borderId="0" xfId="2" applyFont="1" applyBorder="1" applyAlignment="1">
      <alignment wrapText="1"/>
    </xf>
    <xf numFmtId="2" fontId="7" fillId="2" borderId="0" xfId="2" applyNumberFormat="1" applyFont="1"/>
    <xf numFmtId="183" fontId="7" fillId="2" borderId="0" xfId="16" applyNumberFormat="1" applyFont="1" applyFill="1" applyAlignment="1">
      <alignment horizontal="left"/>
    </xf>
    <xf numFmtId="183" fontId="7" fillId="2" borderId="0" xfId="13" applyNumberFormat="1" applyFont="1" applyFill="1" applyAlignment="1">
      <alignment horizontal="left"/>
    </xf>
    <xf numFmtId="44" fontId="7" fillId="2" borderId="3" xfId="13" applyFont="1" applyFill="1" applyBorder="1" applyAlignment="1">
      <alignment horizontal="right"/>
    </xf>
    <xf numFmtId="179" fontId="11" fillId="2" borderId="1" xfId="2" applyNumberFormat="1" applyFont="1" applyBorder="1" applyAlignment="1">
      <alignment horizontal="left"/>
    </xf>
    <xf numFmtId="4" fontId="11" fillId="2" borderId="1" xfId="2" applyNumberFormat="1" applyFont="1" applyBorder="1" applyAlignment="1"/>
    <xf numFmtId="0" fontId="11" fillId="2" borderId="1" xfId="2" applyFont="1" applyFill="1" applyBorder="1" applyAlignment="1">
      <alignment vertical="top"/>
    </xf>
    <xf numFmtId="4" fontId="11" fillId="2" borderId="1" xfId="2" applyNumberFormat="1" applyFont="1" applyBorder="1" applyAlignment="1">
      <alignment horizontal="center"/>
    </xf>
    <xf numFmtId="0" fontId="13" fillId="2" borderId="0" xfId="2" applyFont="1" applyFill="1" applyBorder="1" applyAlignment="1">
      <alignment vertical="top"/>
    </xf>
    <xf numFmtId="0" fontId="15" fillId="2" borderId="0" xfId="2" applyFont="1" applyFill="1" applyAlignment="1">
      <alignment horizontal="left"/>
    </xf>
    <xf numFmtId="0" fontId="15" fillId="2" borderId="0" xfId="2" applyFont="1"/>
    <xf numFmtId="180" fontId="7" fillId="2" borderId="0" xfId="16" applyNumberFormat="1" applyFont="1" applyFill="1" applyAlignment="1">
      <alignment horizontal="right"/>
    </xf>
    <xf numFmtId="39" fontId="7" fillId="2" borderId="0" xfId="16" applyNumberFormat="1" applyFont="1" applyFill="1" applyAlignment="1">
      <alignment horizontal="right"/>
    </xf>
    <xf numFmtId="39" fontId="15" fillId="2" borderId="0" xfId="2" applyNumberFormat="1" applyFont="1" applyAlignment="1">
      <alignment horizontal="right"/>
    </xf>
    <xf numFmtId="0" fontId="15" fillId="2" borderId="0" xfId="2" applyFont="1" applyAlignment="1"/>
    <xf numFmtId="0" fontId="11" fillId="2" borderId="1" xfId="4" applyFont="1" applyBorder="1" applyAlignment="1">
      <alignment horizontal="center"/>
    </xf>
    <xf numFmtId="166" fontId="13" fillId="2" borderId="1" xfId="2" applyNumberFormat="1" applyFont="1" applyBorder="1" applyAlignment="1"/>
    <xf numFmtId="167" fontId="13" fillId="2" borderId="0" xfId="21" applyNumberFormat="1" applyFont="1" applyFill="1" applyAlignment="1"/>
    <xf numFmtId="0" fontId="11" fillId="2" borderId="1" xfId="4" applyFont="1" applyBorder="1" applyAlignment="1">
      <alignment horizontal="left"/>
    </xf>
    <xf numFmtId="0" fontId="13" fillId="2" borderId="0" xfId="2" applyFont="1" applyAlignment="1">
      <alignment horizontal="right" vertical="top"/>
    </xf>
    <xf numFmtId="0" fontId="19" fillId="2" borderId="0" xfId="4" applyFont="1" applyAlignment="1">
      <alignment horizontal="left" vertical="top" wrapText="1"/>
    </xf>
    <xf numFmtId="0" fontId="13" fillId="2" borderId="0" xfId="2" applyFont="1" applyAlignment="1">
      <alignment horizontal="right" vertical="top" wrapText="1"/>
    </xf>
    <xf numFmtId="0" fontId="16" fillId="2" borderId="0" xfId="4" applyFont="1" applyAlignment="1">
      <alignment horizontal="left" vertical="top" wrapText="1"/>
    </xf>
    <xf numFmtId="0" fontId="13" fillId="0" borderId="0" xfId="2" applyNumberFormat="1" applyFont="1" applyFill="1" applyAlignment="1">
      <alignment horizontal="left" vertical="top" wrapText="1"/>
    </xf>
    <xf numFmtId="0" fontId="13" fillId="0" borderId="0" xfId="2" applyFont="1" applyFill="1" applyAlignment="1">
      <alignment horizontal="right" vertical="top"/>
    </xf>
    <xf numFmtId="0" fontId="13" fillId="2" borderId="0" xfId="2" applyNumberFormat="1" applyFont="1" applyAlignment="1">
      <alignment horizontal="left" vertical="top" wrapText="1"/>
    </xf>
    <xf numFmtId="166" fontId="13" fillId="2" borderId="0" xfId="2" applyNumberFormat="1" applyFont="1" applyAlignment="1">
      <alignment horizontal="left" vertical="top"/>
    </xf>
    <xf numFmtId="0" fontId="11" fillId="2" borderId="1" xfId="2" applyFont="1" applyBorder="1" applyAlignment="1">
      <alignment horizontal="left" vertical="center"/>
    </xf>
    <xf numFmtId="0" fontId="20" fillId="2" borderId="0" xfId="4" applyFont="1" applyFill="1" applyBorder="1" applyAlignment="1">
      <alignment horizontal="center" wrapText="1"/>
    </xf>
    <xf numFmtId="0" fontId="14" fillId="2" borderId="0" xfId="4" applyFont="1" applyFill="1" applyBorder="1" applyAlignment="1">
      <alignment horizontal="center" vertical="top" wrapText="1"/>
    </xf>
    <xf numFmtId="167" fontId="14" fillId="2" borderId="0" xfId="21" applyNumberFormat="1" applyFont="1" applyFill="1" applyBorder="1" applyAlignment="1">
      <alignment horizontal="right" vertical="top" wrapText="1"/>
    </xf>
    <xf numFmtId="0" fontId="14" fillId="2" borderId="0" xfId="4" applyFont="1" applyFill="1" applyBorder="1" applyAlignment="1">
      <alignment horizontal="right" vertical="top" wrapText="1"/>
    </xf>
    <xf numFmtId="43" fontId="16" fillId="2" borderId="0" xfId="4" applyNumberFormat="1" applyFont="1"/>
    <xf numFmtId="3" fontId="14" fillId="2" borderId="0" xfId="4" applyNumberFormat="1" applyFont="1" applyFill="1" applyBorder="1" applyAlignment="1">
      <alignment horizontal="right" vertical="top" wrapText="1"/>
    </xf>
    <xf numFmtId="172" fontId="16" fillId="2" borderId="0" xfId="4" applyNumberFormat="1" applyFont="1"/>
    <xf numFmtId="3" fontId="14" fillId="2" borderId="1" xfId="4" applyNumberFormat="1" applyFont="1" applyFill="1" applyBorder="1" applyAlignment="1">
      <alignment horizontal="right" vertical="top" wrapText="1"/>
    </xf>
    <xf numFmtId="172" fontId="14" fillId="2" borderId="1" xfId="1" applyNumberFormat="1" applyFont="1" applyFill="1" applyBorder="1" applyAlignment="1">
      <alignment horizontal="right" vertical="top" wrapText="1"/>
    </xf>
    <xf numFmtId="0" fontId="14" fillId="2" borderId="1" xfId="4" applyFont="1" applyFill="1" applyBorder="1" applyAlignment="1">
      <alignment horizontal="right" vertical="top" wrapText="1"/>
    </xf>
    <xf numFmtId="167" fontId="14" fillId="2" borderId="4" xfId="21" applyNumberFormat="1" applyFont="1" applyFill="1" applyBorder="1" applyAlignment="1">
      <alignment horizontal="right" vertical="top" wrapText="1"/>
    </xf>
    <xf numFmtId="0" fontId="14" fillId="2" borderId="4" xfId="4" applyFont="1" applyFill="1" applyBorder="1" applyAlignment="1">
      <alignment horizontal="center" vertical="top" wrapText="1"/>
    </xf>
    <xf numFmtId="0" fontId="16" fillId="2" borderId="0" xfId="4" applyFont="1" applyBorder="1"/>
    <xf numFmtId="0" fontId="17" fillId="0" borderId="0" xfId="0" applyFont="1" applyAlignment="1">
      <alignment horizontal="left" indent="4"/>
    </xf>
    <xf numFmtId="0" fontId="16" fillId="0" borderId="0" xfId="0" applyFont="1" applyAlignment="1">
      <alignment horizontal="left" indent="4"/>
    </xf>
    <xf numFmtId="0" fontId="25" fillId="0" borderId="0" xfId="0" applyFont="1" applyAlignment="1">
      <alignment horizontal="left" vertical="center" indent="4"/>
    </xf>
    <xf numFmtId="0" fontId="24" fillId="0" borderId="0" xfId="22" applyFont="1" applyFill="1" applyAlignment="1">
      <alignment horizontal="left" indent="4"/>
    </xf>
    <xf numFmtId="0" fontId="17" fillId="0" borderId="0" xfId="0" applyFont="1" applyAlignment="1">
      <alignment horizontal="center"/>
    </xf>
    <xf numFmtId="0" fontId="30" fillId="0" borderId="1" xfId="0" applyFont="1" applyBorder="1" applyAlignment="1">
      <alignment horizontal="left"/>
    </xf>
    <xf numFmtId="175" fontId="30" fillId="0" borderId="1" xfId="0" applyNumberFormat="1" applyFont="1" applyBorder="1" applyAlignment="1">
      <alignment horizontal="center" wrapText="1"/>
    </xf>
    <xf numFmtId="175" fontId="30" fillId="2" borderId="1" xfId="0" applyNumberFormat="1" applyFont="1" applyFill="1" applyBorder="1" applyAlignment="1">
      <alignment horizontal="center" wrapText="1"/>
    </xf>
    <xf numFmtId="0" fontId="31" fillId="0" borderId="0" xfId="0" applyFont="1"/>
    <xf numFmtId="165" fontId="31" fillId="0" borderId="0" xfId="0" applyNumberFormat="1" applyFont="1" applyAlignment="1"/>
    <xf numFmtId="165" fontId="31" fillId="2" borderId="0" xfId="0" applyNumberFormat="1" applyFont="1" applyFill="1" applyAlignment="1"/>
    <xf numFmtId="166" fontId="31" fillId="0" borderId="0" xfId="0" applyNumberFormat="1" applyFont="1" applyAlignment="1"/>
    <xf numFmtId="166" fontId="31" fillId="2" borderId="0" xfId="0" applyNumberFormat="1" applyFont="1" applyFill="1" applyAlignment="1"/>
    <xf numFmtId="37" fontId="31" fillId="0" borderId="0" xfId="0" applyNumberFormat="1" applyFont="1"/>
    <xf numFmtId="166" fontId="31" fillId="0" borderId="1" xfId="0" applyNumberFormat="1" applyFont="1" applyBorder="1" applyAlignment="1"/>
    <xf numFmtId="166" fontId="31" fillId="2" borderId="1" xfId="0" applyNumberFormat="1" applyFont="1" applyFill="1" applyBorder="1" applyAlignment="1"/>
    <xf numFmtId="37" fontId="31" fillId="0" borderId="0" xfId="0" applyNumberFormat="1" applyFont="1" applyBorder="1" applyAlignment="1"/>
    <xf numFmtId="37" fontId="31" fillId="2" borderId="0" xfId="0" applyNumberFormat="1" applyFont="1" applyFill="1" applyBorder="1" applyAlignment="1"/>
    <xf numFmtId="37" fontId="31" fillId="0" borderId="1" xfId="0" applyNumberFormat="1" applyFont="1" applyBorder="1" applyAlignment="1"/>
    <xf numFmtId="165" fontId="31" fillId="2" borderId="1" xfId="0" applyNumberFormat="1" applyFont="1" applyFill="1" applyBorder="1" applyAlignment="1"/>
    <xf numFmtId="37" fontId="31" fillId="2" borderId="1" xfId="0" applyNumberFormat="1" applyFont="1" applyFill="1" applyBorder="1" applyAlignment="1"/>
    <xf numFmtId="0" fontId="31" fillId="2" borderId="0" xfId="0" applyFont="1" applyFill="1" applyBorder="1"/>
    <xf numFmtId="165" fontId="31" fillId="0" borderId="3" xfId="0" applyNumberFormat="1" applyFont="1" applyBorder="1" applyAlignment="1"/>
    <xf numFmtId="165" fontId="31" fillId="2" borderId="3" xfId="0" applyNumberFormat="1" applyFont="1" applyFill="1" applyBorder="1" applyAlignment="1"/>
    <xf numFmtId="0" fontId="31" fillId="0" borderId="0" xfId="0" applyFont="1" applyBorder="1"/>
    <xf numFmtId="165" fontId="31" fillId="0" borderId="0" xfId="0" applyNumberFormat="1" applyFont="1" applyBorder="1" applyAlignment="1"/>
    <xf numFmtId="165" fontId="31" fillId="2" borderId="0" xfId="0" applyNumberFormat="1" applyFont="1" applyFill="1" applyBorder="1" applyAlignment="1"/>
    <xf numFmtId="0" fontId="15" fillId="0" borderId="0" xfId="0" applyNumberFormat="1" applyFont="1" applyBorder="1" applyAlignment="1">
      <alignment horizontal="left" vertical="top" wrapText="1"/>
    </xf>
    <xf numFmtId="0" fontId="13" fillId="2" borderId="0" xfId="7" applyFont="1" applyFill="1" applyAlignment="1">
      <alignment horizontal="left" wrapText="1"/>
    </xf>
    <xf numFmtId="0" fontId="17" fillId="2" borderId="0" xfId="7" applyFont="1" applyFill="1" applyAlignment="1">
      <alignment horizontal="center"/>
    </xf>
    <xf numFmtId="0" fontId="11" fillId="2" borderId="0" xfId="17" applyFont="1" applyAlignment="1">
      <alignment horizontal="left" wrapText="1"/>
    </xf>
    <xf numFmtId="0" fontId="13" fillId="2" borderId="0" xfId="7" applyFont="1" applyAlignment="1">
      <alignment horizontal="left" vertical="center"/>
    </xf>
    <xf numFmtId="0" fontId="17" fillId="2" borderId="0" xfId="9" applyFont="1" applyFill="1" applyAlignment="1">
      <alignment horizontal="left" vertical="center"/>
    </xf>
    <xf numFmtId="0" fontId="15" fillId="2" borderId="0" xfId="4" applyNumberFormat="1" applyFont="1" applyBorder="1" applyAlignment="1">
      <alignment horizontal="left" vertical="top" wrapText="1"/>
    </xf>
    <xf numFmtId="0" fontId="13" fillId="2" borderId="0" xfId="4" applyFont="1" applyBorder="1" applyAlignment="1"/>
    <xf numFmtId="0" fontId="17" fillId="0" borderId="0" xfId="4" applyFont="1" applyFill="1" applyAlignment="1">
      <alignment horizontal="center" wrapText="1"/>
    </xf>
    <xf numFmtId="0" fontId="16" fillId="2" borderId="0" xfId="4" applyFont="1" applyAlignment="1">
      <alignment wrapText="1"/>
    </xf>
    <xf numFmtId="0" fontId="17" fillId="2" borderId="0" xfId="4" applyFont="1" applyAlignment="1">
      <alignment horizontal="center"/>
    </xf>
    <xf numFmtId="0" fontId="17" fillId="2" borderId="0" xfId="9" applyFont="1" applyFill="1" applyAlignment="1">
      <alignment horizontal="center" vertical="center"/>
    </xf>
    <xf numFmtId="0" fontId="15" fillId="2" borderId="0" xfId="0" applyNumberFormat="1" applyFont="1" applyFill="1" applyBorder="1" applyAlignment="1">
      <alignment horizontal="left" wrapText="1"/>
    </xf>
    <xf numFmtId="0" fontId="13" fillId="0" borderId="0" xfId="0" applyFont="1" applyAlignment="1">
      <alignment horizontal="left"/>
    </xf>
    <xf numFmtId="0" fontId="17" fillId="0" borderId="0" xfId="0" applyFont="1" applyAlignment="1">
      <alignment horizontal="center"/>
    </xf>
    <xf numFmtId="0" fontId="7" fillId="0" borderId="0" xfId="0" applyNumberFormat="1" applyFont="1" applyBorder="1" applyAlignment="1">
      <alignment horizontal="left" vertical="top" wrapText="1"/>
    </xf>
    <xf numFmtId="0" fontId="13" fillId="2" borderId="0" xfId="9" applyFont="1" applyAlignment="1">
      <alignment wrapText="1"/>
    </xf>
    <xf numFmtId="0" fontId="13" fillId="2" borderId="0" xfId="9" applyFont="1" applyAlignment="1"/>
    <xf numFmtId="0" fontId="13" fillId="2" borderId="0" xfId="9" applyFont="1" applyFill="1" applyAlignment="1">
      <alignment horizontal="left" wrapText="1"/>
    </xf>
    <xf numFmtId="0" fontId="13" fillId="2" borderId="0" xfId="9" applyFont="1" applyFill="1" applyAlignment="1">
      <alignment wrapText="1"/>
    </xf>
    <xf numFmtId="0" fontId="13" fillId="2" borderId="0" xfId="9" applyFont="1" applyFill="1" applyAlignment="1"/>
    <xf numFmtId="0" fontId="26" fillId="2" borderId="0" xfId="0" applyNumberFormat="1" applyFont="1" applyFill="1" applyBorder="1" applyAlignment="1">
      <alignment horizontal="left" vertical="top" wrapText="1"/>
    </xf>
    <xf numFmtId="49" fontId="33" fillId="0" borderId="0" xfId="0" applyNumberFormat="1" applyFont="1" applyAlignment="1">
      <alignment horizontal="left" wrapText="1"/>
    </xf>
    <xf numFmtId="0" fontId="13" fillId="2" borderId="0" xfId="0" applyFont="1" applyFill="1" applyAlignment="1">
      <alignment wrapText="1"/>
    </xf>
    <xf numFmtId="0" fontId="17" fillId="2" borderId="0" xfId="0" applyFont="1" applyFill="1" applyAlignment="1">
      <alignment horizontal="left" wrapText="1"/>
    </xf>
    <xf numFmtId="173" fontId="13" fillId="2" borderId="0" xfId="2" quotePrefix="1" applyNumberFormat="1" applyFont="1" applyAlignment="1">
      <alignment horizontal="left" wrapText="1"/>
    </xf>
    <xf numFmtId="173" fontId="15" fillId="2" borderId="0" xfId="2" quotePrefix="1" applyNumberFormat="1" applyFont="1" applyAlignment="1">
      <alignment horizontal="left" wrapText="1"/>
    </xf>
    <xf numFmtId="0" fontId="17" fillId="2" borderId="0" xfId="4" applyFont="1" applyAlignment="1">
      <alignment horizontal="center" wrapText="1"/>
    </xf>
    <xf numFmtId="173" fontId="13" fillId="2" borderId="0" xfId="2" quotePrefix="1" applyNumberFormat="1" applyFont="1" applyAlignment="1">
      <alignment horizontal="left"/>
    </xf>
    <xf numFmtId="173" fontId="11" fillId="2" borderId="0" xfId="2" applyNumberFormat="1" applyFont="1" applyAlignment="1">
      <alignment horizontal="left" wrapText="1"/>
    </xf>
    <xf numFmtId="173" fontId="11" fillId="2" borderId="0" xfId="2" quotePrefix="1" applyNumberFormat="1" applyFont="1" applyAlignment="1">
      <alignment horizontal="left" wrapText="1"/>
    </xf>
    <xf numFmtId="173" fontId="11" fillId="0" borderId="0" xfId="2" applyNumberFormat="1" applyFont="1" applyFill="1" applyAlignment="1">
      <alignment horizontal="left" wrapText="1"/>
    </xf>
    <xf numFmtId="0" fontId="17" fillId="2" borderId="0" xfId="2" applyFont="1" applyFill="1" applyAlignment="1">
      <alignment horizontal="center" wrapText="1"/>
    </xf>
    <xf numFmtId="179" fontId="11" fillId="2" borderId="5" xfId="2" quotePrefix="1" applyNumberFormat="1" applyFont="1" applyFill="1" applyBorder="1" applyAlignment="1">
      <alignment horizontal="left" wrapText="1"/>
    </xf>
    <xf numFmtId="173" fontId="13" fillId="2" borderId="0" xfId="2" quotePrefix="1" applyNumberFormat="1" applyFont="1" applyFill="1" applyAlignment="1">
      <alignment horizontal="left" wrapText="1"/>
    </xf>
    <xf numFmtId="173" fontId="13" fillId="0" borderId="0" xfId="2" quotePrefix="1" applyNumberFormat="1" applyFont="1" applyFill="1" applyAlignment="1">
      <alignment horizontal="left" wrapText="1"/>
    </xf>
    <xf numFmtId="173" fontId="13" fillId="0" borderId="0" xfId="2" quotePrefix="1" applyNumberFormat="1" applyFont="1" applyFill="1" applyAlignment="1">
      <alignment horizontal="left"/>
    </xf>
    <xf numFmtId="179" fontId="11" fillId="2" borderId="0" xfId="2" quotePrefix="1" applyNumberFormat="1" applyFont="1" applyAlignment="1">
      <alignment horizontal="left" wrapText="1"/>
    </xf>
    <xf numFmtId="173" fontId="13" fillId="2" borderId="0" xfId="2" applyNumberFormat="1" applyFont="1" applyAlignment="1">
      <alignment horizontal="left" wrapText="1"/>
    </xf>
    <xf numFmtId="173" fontId="13" fillId="2" borderId="0" xfId="2" applyNumberFormat="1" applyFont="1" applyAlignment="1">
      <alignment horizontal="left"/>
    </xf>
    <xf numFmtId="0" fontId="15" fillId="2" borderId="0" xfId="2" applyFont="1" applyFill="1" applyAlignment="1">
      <alignment horizontal="left" wrapText="1"/>
    </xf>
    <xf numFmtId="0" fontId="13" fillId="2" borderId="0" xfId="2" quotePrefix="1" applyNumberFormat="1" applyFont="1" applyAlignment="1">
      <alignment horizontal="center" vertical="center" wrapText="1"/>
    </xf>
    <xf numFmtId="0" fontId="11" fillId="2" borderId="0" xfId="20" applyFont="1" applyAlignment="1">
      <alignment horizontal="left" wrapText="1"/>
    </xf>
    <xf numFmtId="0" fontId="11" fillId="2" borderId="1" xfId="20" applyFont="1" applyBorder="1" applyAlignment="1">
      <alignment horizontal="left" wrapText="1"/>
    </xf>
    <xf numFmtId="0" fontId="16" fillId="2" borderId="0" xfId="4" applyFont="1" applyFill="1" applyBorder="1" applyAlignment="1">
      <alignment horizontal="left" wrapText="1"/>
    </xf>
    <xf numFmtId="0" fontId="17" fillId="2" borderId="0" xfId="9" applyFont="1" applyFill="1" applyBorder="1" applyAlignment="1">
      <alignment horizontal="left" vertical="center"/>
    </xf>
  </cellXfs>
  <cellStyles count="23">
    <cellStyle name="Comma" xfId="1" builtinId="3"/>
    <cellStyle name="Comma 2" xfId="3"/>
    <cellStyle name="Comma 2 2" xfId="10"/>
    <cellStyle name="Comma 3" xfId="12"/>
    <cellStyle name="Comma 4" xfId="14"/>
    <cellStyle name="Comma 5" xfId="19"/>
    <cellStyle name="Currency" xfId="5" builtinId="4"/>
    <cellStyle name="Currency 2" xfId="11"/>
    <cellStyle name="Currency 3" xfId="13"/>
    <cellStyle name="Currency 4" xfId="16"/>
    <cellStyle name="Currency 5" xfId="21"/>
    <cellStyle name="Hyperlink" xfId="22" builtinId="8"/>
    <cellStyle name="Normal" xfId="0" builtinId="0"/>
    <cellStyle name="Normal 2" xfId="4"/>
    <cellStyle name="Normal 2 2" xfId="7"/>
    <cellStyle name="Normal 3" xfId="2"/>
    <cellStyle name="Normal 3 2" xfId="8"/>
    <cellStyle name="Normal 4" xfId="9"/>
    <cellStyle name="Normal 5" xfId="17"/>
    <cellStyle name="Normal 5 2" xfId="20"/>
    <cellStyle name="Percent" xfId="6" builtinId="5"/>
    <cellStyle name="Percent 2" xfId="15"/>
    <cellStyle name="Percent 3" xfId="1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21.bin"/><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24.bin"/><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9.xml.rels><?xml version="1.0" encoding="UTF-8" standalone="yes"?>
<Relationships xmlns="http://schemas.openxmlformats.org/package/2006/relationships"><Relationship Id="rId3" Type="http://schemas.openxmlformats.org/officeDocument/2006/relationships/printerSettings" Target="../printerSettings/printerSettings30.bin"/><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33.bin"/><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1.xml.rels><?xml version="1.0" encoding="UTF-8" standalone="yes"?>
<Relationships xmlns="http://schemas.openxmlformats.org/package/2006/relationships"><Relationship Id="rId3" Type="http://schemas.openxmlformats.org/officeDocument/2006/relationships/printerSettings" Target="../printerSettings/printerSettings36.bin"/><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s>
</file>

<file path=xl/worksheets/_rels/sheet22.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3.xml.rels><?xml version="1.0" encoding="UTF-8" standalone="yes"?>
<Relationships xmlns="http://schemas.openxmlformats.org/package/2006/relationships"><Relationship Id="rId3" Type="http://schemas.openxmlformats.org/officeDocument/2006/relationships/printerSettings" Target="../printerSettings/printerSettings42.bin"/><Relationship Id="rId2" Type="http://schemas.openxmlformats.org/officeDocument/2006/relationships/printerSettings" Target="../printerSettings/printerSettings41.bin"/><Relationship Id="rId1" Type="http://schemas.openxmlformats.org/officeDocument/2006/relationships/printerSettings" Target="../printerSettings/printerSettings40.bin"/></Relationships>
</file>

<file path=xl/worksheets/_rels/sheet24.xml.rels><?xml version="1.0" encoding="UTF-8" standalone="yes"?>
<Relationships xmlns="http://schemas.openxmlformats.org/package/2006/relationships"><Relationship Id="rId3" Type="http://schemas.openxmlformats.org/officeDocument/2006/relationships/printerSettings" Target="../printerSettings/printerSettings45.bin"/><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5.xml.rels><?xml version="1.0" encoding="UTF-8" standalone="yes"?>
<Relationships xmlns="http://schemas.openxmlformats.org/package/2006/relationships"><Relationship Id="rId3" Type="http://schemas.openxmlformats.org/officeDocument/2006/relationships/printerSettings" Target="../printerSettings/printerSettings48.bin"/><Relationship Id="rId2" Type="http://schemas.openxmlformats.org/officeDocument/2006/relationships/printerSettings" Target="../printerSettings/printerSettings47.bin"/><Relationship Id="rId1" Type="http://schemas.openxmlformats.org/officeDocument/2006/relationships/printerSettings" Target="../printerSettings/printerSettings46.bin"/></Relationships>
</file>

<file path=xl/worksheets/_rels/sheet26.xml.rels><?xml version="1.0" encoding="UTF-8" standalone="yes"?>
<Relationships xmlns="http://schemas.openxmlformats.org/package/2006/relationships"><Relationship Id="rId3" Type="http://schemas.openxmlformats.org/officeDocument/2006/relationships/printerSettings" Target="../printerSettings/printerSettings51.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53.bin"/><Relationship Id="rId1" Type="http://schemas.openxmlformats.org/officeDocument/2006/relationships/printerSettings" Target="../printerSettings/printerSettings52.bin"/></Relationships>
</file>

<file path=xl/worksheets/_rels/sheet29.xml.rels><?xml version="1.0" encoding="UTF-8" standalone="yes"?>
<Relationships xmlns="http://schemas.openxmlformats.org/package/2006/relationships"><Relationship Id="rId3" Type="http://schemas.openxmlformats.org/officeDocument/2006/relationships/printerSettings" Target="../printerSettings/printerSettings56.bin"/><Relationship Id="rId2" Type="http://schemas.openxmlformats.org/officeDocument/2006/relationships/printerSettings" Target="../printerSettings/printerSettings55.bin"/><Relationship Id="rId1" Type="http://schemas.openxmlformats.org/officeDocument/2006/relationships/printerSettings" Target="../printerSettings/printerSettings54.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30.xml.rels><?xml version="1.0" encoding="UTF-8" standalone="yes"?>
<Relationships xmlns="http://schemas.openxmlformats.org/package/2006/relationships"><Relationship Id="rId3" Type="http://schemas.openxmlformats.org/officeDocument/2006/relationships/printerSettings" Target="../printerSettings/printerSettings59.bin"/><Relationship Id="rId2" Type="http://schemas.openxmlformats.org/officeDocument/2006/relationships/printerSettings" Target="../printerSettings/printerSettings58.bin"/><Relationship Id="rId1" Type="http://schemas.openxmlformats.org/officeDocument/2006/relationships/printerSettings" Target="../printerSettings/printerSettings57.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2.bin"/><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1"/>
  <sheetViews>
    <sheetView tabSelected="1" workbookViewId="0"/>
  </sheetViews>
  <sheetFormatPr defaultColWidth="0" defaultRowHeight="24.95" customHeight="1" zeroHeight="1"/>
  <cols>
    <col min="1" max="1" width="55.7109375" style="436" customWidth="1"/>
    <col min="2" max="16384" width="9.140625" style="17" hidden="1"/>
  </cols>
  <sheetData>
    <row r="1" spans="1:1" ht="24.95" customHeight="1">
      <c r="A1" s="437" t="s">
        <v>2647</v>
      </c>
    </row>
    <row r="2" spans="1:1" ht="24.95" customHeight="1">
      <c r="A2" s="438" t="s">
        <v>2648</v>
      </c>
    </row>
    <row r="3" spans="1:1" ht="24.95" customHeight="1">
      <c r="A3" s="438" t="s">
        <v>2649</v>
      </c>
    </row>
    <row r="4" spans="1:1" ht="24.95" customHeight="1">
      <c r="A4" s="438" t="s">
        <v>2650</v>
      </c>
    </row>
    <row r="5" spans="1:1" ht="24.95" customHeight="1">
      <c r="A5" s="438" t="s">
        <v>2669</v>
      </c>
    </row>
    <row r="6" spans="1:1" ht="24.95" customHeight="1">
      <c r="A6" s="438" t="s">
        <v>2651</v>
      </c>
    </row>
    <row r="7" spans="1:1" ht="24.95" customHeight="1">
      <c r="A7" s="438" t="s">
        <v>2652</v>
      </c>
    </row>
    <row r="8" spans="1:1" ht="24.95" customHeight="1">
      <c r="A8" s="438" t="s">
        <v>2670</v>
      </c>
    </row>
    <row r="9" spans="1:1" ht="24.95" customHeight="1">
      <c r="A9" s="438" t="s">
        <v>2653</v>
      </c>
    </row>
    <row r="10" spans="1:1" ht="24.95" customHeight="1">
      <c r="A10" s="438" t="s">
        <v>2654</v>
      </c>
    </row>
    <row r="11" spans="1:1" ht="24.95" customHeight="1">
      <c r="A11" s="438" t="s">
        <v>2655</v>
      </c>
    </row>
    <row r="12" spans="1:1" ht="24.95" customHeight="1">
      <c r="A12" s="438" t="s">
        <v>2671</v>
      </c>
    </row>
    <row r="13" spans="1:1" ht="24.95" customHeight="1">
      <c r="A13" s="438" t="s">
        <v>2656</v>
      </c>
    </row>
    <row r="14" spans="1:1" ht="24.95" customHeight="1">
      <c r="A14" s="438" t="s">
        <v>2672</v>
      </c>
    </row>
    <row r="15" spans="1:1" ht="24.95" customHeight="1">
      <c r="A15" s="438" t="s">
        <v>2657</v>
      </c>
    </row>
    <row r="16" spans="1:1" ht="24.95" customHeight="1">
      <c r="A16" s="438" t="s">
        <v>2658</v>
      </c>
    </row>
    <row r="17" spans="1:1" ht="24.95" customHeight="1">
      <c r="A17" s="438" t="s">
        <v>2659</v>
      </c>
    </row>
    <row r="18" spans="1:1" ht="24.95" customHeight="1">
      <c r="A18" s="438" t="s">
        <v>2660</v>
      </c>
    </row>
    <row r="19" spans="1:1" ht="24.95" customHeight="1">
      <c r="A19" s="438" t="s">
        <v>2661</v>
      </c>
    </row>
    <row r="20" spans="1:1" ht="24.95" customHeight="1">
      <c r="A20" s="438" t="s">
        <v>2662</v>
      </c>
    </row>
    <row r="21" spans="1:1" ht="24.95" customHeight="1">
      <c r="A21" s="438" t="s">
        <v>2663</v>
      </c>
    </row>
    <row r="22" spans="1:1" ht="24.95" customHeight="1">
      <c r="A22" s="438" t="s">
        <v>2664</v>
      </c>
    </row>
    <row r="23" spans="1:1" ht="24.95" customHeight="1">
      <c r="A23" s="438" t="s">
        <v>2665</v>
      </c>
    </row>
    <row r="24" spans="1:1" ht="24.95" customHeight="1">
      <c r="A24" s="438" t="s">
        <v>2666</v>
      </c>
    </row>
    <row r="25" spans="1:1" ht="24.95" customHeight="1">
      <c r="A25" s="438" t="s">
        <v>2667</v>
      </c>
    </row>
    <row r="26" spans="1:1" ht="24.95" customHeight="1">
      <c r="A26" s="438" t="s">
        <v>2668</v>
      </c>
    </row>
    <row r="27" spans="1:1" ht="24.95" customHeight="1">
      <c r="A27" s="438" t="s">
        <v>2673</v>
      </c>
    </row>
    <row r="28" spans="1:1" ht="24.95" customHeight="1">
      <c r="A28" s="438" t="s">
        <v>2674</v>
      </c>
    </row>
    <row r="29" spans="1:1" ht="24.95" customHeight="1">
      <c r="A29" s="438" t="s">
        <v>2675</v>
      </c>
    </row>
    <row r="30" spans="1:1" ht="24.95" customHeight="1">
      <c r="A30" s="438" t="s">
        <v>2676</v>
      </c>
    </row>
    <row r="31" spans="1:1" ht="24.95" customHeight="1">
      <c r="A31" s="435" t="s">
        <v>115</v>
      </c>
    </row>
  </sheetData>
  <hyperlinks>
    <hyperlink ref="A2" location="'Table 1 Rev'!A1" display="Table 1 Rev"/>
    <hyperlink ref="A3" location="'Table 1 Exp'!A1" display="Table 1 Exp"/>
    <hyperlink ref="A4" location="'Table 2'!A1" display="Table 2"/>
    <hyperlink ref="A5" location="'Chart 1'!A1" display="Chart 1"/>
    <hyperlink ref="A6" location="'Table 3'!A1" display="Table 3"/>
    <hyperlink ref="A7" location="'Table 4'!A1" display="Table 4"/>
    <hyperlink ref="A8" location="'Chart 2'!A1" display="Chart 2"/>
    <hyperlink ref="A9" location="'Table 5'!A1" display="Table 5"/>
    <hyperlink ref="A10" location="'Table 6'!A1" display="Table 6"/>
    <hyperlink ref="A11" location="'Table 7'!A1" display="Table 7"/>
    <hyperlink ref="A12" location="'Chart 3'!A1" display="Chart 3"/>
    <hyperlink ref="A13" location="'Table 8'!A1" display="Table 8"/>
    <hyperlink ref="A14" location="'Chart 4'!A1" display="Chart 4"/>
    <hyperlink ref="A15" location="'Table 9'!A1" display="Table 9"/>
    <hyperlink ref="A16" location="'Table 10'!A1" display="Table 10"/>
    <hyperlink ref="A17" location="'Table 11'!A1" display="Table 11"/>
    <hyperlink ref="A18" location="'Table 12'!A1" display="Table 12"/>
    <hyperlink ref="A19" location="'Table 13'!A1" display="Table 13"/>
    <hyperlink ref="A20" location="'Table 14'!A1" display="Table 14"/>
    <hyperlink ref="A21" location="'Table 15'!A1" display="Table 15"/>
    <hyperlink ref="A22" location="'Table 16a'!A1" display="Table 16a"/>
    <hyperlink ref="A23" location="'Table 16b'!A1" display="Table 16b"/>
    <hyperlink ref="A24" location="'Table 17'!A1" display="Table 17"/>
    <hyperlink ref="A25" location="'Table 18'!A1" display="Table 18"/>
    <hyperlink ref="A26" location="'Table 19'!A1" display="Table 19"/>
    <hyperlink ref="A27" location="'Note 2 Cash Reconciliation'!A1" display="Note 2 Cash Reconciliation"/>
    <hyperlink ref="A28" location="'Note 2 Treasury Fund Cash'!A1" display="Note 2 Treasury Fund Cash"/>
    <hyperlink ref="A29" location="'Note 4 Major Texas Taxes'!A1" display="Note 4 Major Texas Taxes"/>
    <hyperlink ref="A30" location="'Note 6 ESF Cash History Table'!A1" display="Note 6 ESF Cash History Table"/>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00B0F0"/>
  </sheetPr>
  <dimension ref="A1:G26"/>
  <sheetViews>
    <sheetView zoomScaleNormal="100" workbookViewId="0">
      <selection sqref="A1:F1"/>
    </sheetView>
  </sheetViews>
  <sheetFormatPr defaultColWidth="0" defaultRowHeight="0" customHeight="1" zeroHeight="1"/>
  <cols>
    <col min="1" max="1" width="48.42578125" style="17" bestFit="1" customWidth="1"/>
    <col min="2" max="6" width="19.42578125" style="17" bestFit="1" customWidth="1"/>
    <col min="7" max="7" width="14.5703125" style="17" hidden="1" customWidth="1"/>
    <col min="8" max="16384" width="9.140625" style="17" hidden="1"/>
  </cols>
  <sheetData>
    <row r="1" spans="1:7" ht="69.75" customHeight="1">
      <c r="A1" s="474" t="s">
        <v>2598</v>
      </c>
      <c r="B1" s="474"/>
      <c r="C1" s="474"/>
      <c r="D1" s="474"/>
      <c r="E1" s="474"/>
      <c r="F1" s="474"/>
    </row>
    <row r="2" spans="1:7" ht="15">
      <c r="A2" s="149" t="s">
        <v>81</v>
      </c>
      <c r="B2" s="150">
        <v>2014</v>
      </c>
      <c r="C2" s="150">
        <v>2015</v>
      </c>
      <c r="D2" s="150">
        <v>2016</v>
      </c>
      <c r="E2" s="150">
        <v>2017</v>
      </c>
      <c r="F2" s="150">
        <v>2018</v>
      </c>
    </row>
    <row r="3" spans="1:7" ht="15">
      <c r="A3" s="151" t="s">
        <v>82</v>
      </c>
      <c r="B3" s="82">
        <v>21056130945.619999</v>
      </c>
      <c r="C3" s="82">
        <v>23487223688.209999</v>
      </c>
      <c r="D3" s="82">
        <v>25347345613.23</v>
      </c>
      <c r="E3" s="82">
        <v>24418809828.48</v>
      </c>
      <c r="F3" s="82">
        <v>25483441960.57</v>
      </c>
      <c r="G3" s="155">
        <v>1064632132.0900002</v>
      </c>
    </row>
    <row r="4" spans="1:7" ht="15">
      <c r="A4" s="152" t="s">
        <v>83</v>
      </c>
      <c r="B4" s="38">
        <v>4944487429.79</v>
      </c>
      <c r="C4" s="38">
        <v>4983845831.8299999</v>
      </c>
      <c r="D4" s="38">
        <v>5047125212.9399996</v>
      </c>
      <c r="E4" s="38">
        <v>5074619538.4499998</v>
      </c>
      <c r="F4" s="38">
        <v>5168826768.6899996</v>
      </c>
      <c r="G4" s="155">
        <v>94207230.239999771</v>
      </c>
    </row>
    <row r="5" spans="1:7" ht="15">
      <c r="A5" s="152" t="s">
        <v>84</v>
      </c>
      <c r="B5" s="38">
        <v>3383800361.79</v>
      </c>
      <c r="C5" s="38">
        <v>3113916161.8000002</v>
      </c>
      <c r="D5" s="38">
        <v>3961224209.48</v>
      </c>
      <c r="E5" s="38">
        <v>4250529667.4200001</v>
      </c>
      <c r="F5" s="38">
        <v>3875223749.29</v>
      </c>
      <c r="G5" s="155">
        <v>-375305918.13000011</v>
      </c>
    </row>
    <row r="6" spans="1:7" ht="15">
      <c r="A6" s="152" t="s">
        <v>86</v>
      </c>
      <c r="B6" s="38">
        <v>898702379.67999995</v>
      </c>
      <c r="C6" s="38">
        <v>936366559.75</v>
      </c>
      <c r="D6" s="38">
        <v>964723728.34000003</v>
      </c>
      <c r="E6" s="38">
        <v>1235162616.76</v>
      </c>
      <c r="F6" s="38">
        <v>1296873870.1800001</v>
      </c>
      <c r="G6" s="155">
        <v>61711253.420000076</v>
      </c>
    </row>
    <row r="7" spans="1:7" ht="15">
      <c r="A7" s="152" t="s">
        <v>91</v>
      </c>
      <c r="B7" s="38">
        <v>315574921.92000002</v>
      </c>
      <c r="C7" s="38">
        <v>307918404.88</v>
      </c>
      <c r="D7" s="38">
        <v>312559027.44</v>
      </c>
      <c r="E7" s="38">
        <v>250967871.13</v>
      </c>
      <c r="F7" s="38">
        <v>957173604.72000003</v>
      </c>
      <c r="G7" s="155">
        <v>706205733.59000003</v>
      </c>
    </row>
    <row r="8" spans="1:7" ht="15">
      <c r="A8" s="152" t="s">
        <v>87</v>
      </c>
      <c r="B8" s="38">
        <v>504076040.24000001</v>
      </c>
      <c r="C8" s="38">
        <v>540367949.71000004</v>
      </c>
      <c r="D8" s="38">
        <v>582436642.87</v>
      </c>
      <c r="E8" s="38">
        <v>580582299.09000003</v>
      </c>
      <c r="F8" s="38">
        <v>611332944.90999997</v>
      </c>
      <c r="G8" s="155">
        <v>30750645.819999933</v>
      </c>
    </row>
    <row r="9" spans="1:7" ht="15">
      <c r="A9" s="152" t="s">
        <v>90</v>
      </c>
      <c r="B9" s="38">
        <v>388758859.88</v>
      </c>
      <c r="C9" s="38">
        <v>421180644.88</v>
      </c>
      <c r="D9" s="38">
        <v>417072305.98000002</v>
      </c>
      <c r="E9" s="38">
        <v>447521097.47000003</v>
      </c>
      <c r="F9" s="38">
        <v>446330039.45999998</v>
      </c>
      <c r="G9" s="155">
        <v>-1191058.0100000501</v>
      </c>
    </row>
    <row r="10" spans="1:7" ht="15">
      <c r="A10" s="152" t="s">
        <v>85</v>
      </c>
      <c r="B10" s="38">
        <v>958029437.19000006</v>
      </c>
      <c r="C10" s="38">
        <v>961712786.54999995</v>
      </c>
      <c r="D10" s="38">
        <v>987822771.10000002</v>
      </c>
      <c r="E10" s="38">
        <v>865847277.57000005</v>
      </c>
      <c r="F10" s="38">
        <v>402924419.26999998</v>
      </c>
      <c r="G10" s="155">
        <v>-462922858.30000007</v>
      </c>
    </row>
    <row r="11" spans="1:7" ht="15">
      <c r="A11" s="153" t="s">
        <v>88</v>
      </c>
      <c r="B11" s="38">
        <v>455031362.57999998</v>
      </c>
      <c r="C11" s="38">
        <v>633492620.80999994</v>
      </c>
      <c r="D11" s="38">
        <v>454787790.68000001</v>
      </c>
      <c r="E11" s="38">
        <v>287929229.95999998</v>
      </c>
      <c r="F11" s="38">
        <v>340981572.31999999</v>
      </c>
      <c r="G11" s="155">
        <v>53052342.360000014</v>
      </c>
    </row>
    <row r="12" spans="1:7" ht="15">
      <c r="A12" s="152" t="s">
        <v>98</v>
      </c>
      <c r="B12" s="143">
        <v>1361451144.9200001</v>
      </c>
      <c r="C12" s="143">
        <v>1314965724.1199999</v>
      </c>
      <c r="D12" s="143">
        <v>1398737878.6300001</v>
      </c>
      <c r="E12" s="143">
        <v>953660606.9799999</v>
      </c>
      <c r="F12" s="143">
        <v>1035459381.16</v>
      </c>
      <c r="G12" s="155">
        <v>81798774.180000067</v>
      </c>
    </row>
    <row r="13" spans="1:7" ht="30" customHeight="1" thickBot="1">
      <c r="A13" s="154" t="s">
        <v>99</v>
      </c>
      <c r="B13" s="77">
        <v>34266042883.610001</v>
      </c>
      <c r="C13" s="77">
        <v>36700990372.540001</v>
      </c>
      <c r="D13" s="77">
        <v>39473835180.690002</v>
      </c>
      <c r="E13" s="77">
        <v>38365630033.309998</v>
      </c>
      <c r="F13" s="77">
        <v>39618568310.57</v>
      </c>
    </row>
    <row r="14" spans="1:7" ht="30.75" customHeight="1" thickTop="1">
      <c r="A14" s="475" t="s">
        <v>31</v>
      </c>
      <c r="B14" s="475"/>
      <c r="C14" s="475"/>
      <c r="D14" s="475"/>
      <c r="E14" s="475"/>
      <c r="F14" s="475"/>
    </row>
    <row r="15" spans="1:7" ht="15">
      <c r="A15" s="476" t="s">
        <v>115</v>
      </c>
      <c r="B15" s="476"/>
      <c r="C15" s="476"/>
      <c r="D15" s="476"/>
      <c r="E15" s="476"/>
      <c r="F15" s="476"/>
    </row>
    <row r="16" spans="1:7" ht="15" hidden="1"/>
    <row r="17" ht="15" hidden="1"/>
    <row r="18" ht="15" hidden="1"/>
    <row r="19" ht="15" hidden="1"/>
    <row r="20" ht="15" hidden="1"/>
    <row r="21" ht="15" hidden="1"/>
    <row r="22" ht="15" hidden="1" customHeight="1"/>
    <row r="23" ht="15" hidden="1" customHeight="1"/>
    <row r="24" ht="15" hidden="1" customHeight="1"/>
    <row r="25" ht="15" hidden="1" customHeight="1"/>
    <row r="26" ht="15" hidden="1" customHeight="1"/>
  </sheetData>
  <customSheetViews>
    <customSheetView guid="{85C796D9-9862-45FD-9C76-C539D15E6DB8}" hiddenRows="1" hiddenColumns="1">
      <selection sqref="A1:F1"/>
      <pageMargins left="0.7" right="0.7" top="0.75" bottom="0.75" header="0.3" footer="0.3"/>
    </customSheetView>
    <customSheetView guid="{BE2CF08A-2A64-484B-8025-AFF180C9E95D}" hiddenRows="1" hiddenColumns="1">
      <selection sqref="A1:F1"/>
      <pageMargins left="0.7" right="0.7" top="0.75" bottom="0.75" header="0.3" footer="0.3"/>
    </customSheetView>
  </customSheetViews>
  <mergeCells count="3">
    <mergeCell ref="A1:F1"/>
    <mergeCell ref="A14:F14"/>
    <mergeCell ref="A15:F1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00B0F0"/>
  </sheetPr>
  <dimension ref="A1:O45"/>
  <sheetViews>
    <sheetView zoomScaleNormal="100" workbookViewId="0">
      <selection sqref="A1:G1"/>
    </sheetView>
  </sheetViews>
  <sheetFormatPr defaultColWidth="0" defaultRowHeight="15" zeroHeight="1"/>
  <cols>
    <col min="1" max="1" width="38.85546875" style="178" customWidth="1"/>
    <col min="2" max="2" width="20.7109375" style="178" bestFit="1" customWidth="1"/>
    <col min="3" max="3" width="11.140625" style="178" customWidth="1"/>
    <col min="4" max="4" width="20.7109375" style="178" bestFit="1" customWidth="1"/>
    <col min="5" max="5" width="11" style="178" customWidth="1"/>
    <col min="6" max="6" width="20.7109375" style="178" bestFit="1" customWidth="1"/>
    <col min="7" max="7" width="11.42578125" style="178" customWidth="1"/>
    <col min="8" max="8" width="10.5703125" style="178" hidden="1" customWidth="1"/>
    <col min="9" max="9" width="30.28515625" style="178" hidden="1" customWidth="1"/>
    <col min="10" max="10" width="13.28515625" style="178" hidden="1" customWidth="1"/>
    <col min="11" max="11" width="9.28515625" style="178" hidden="1" customWidth="1"/>
    <col min="12" max="12" width="2.42578125" style="178" hidden="1" customWidth="1"/>
    <col min="13" max="13" width="13.28515625" style="178" hidden="1" customWidth="1"/>
    <col min="14" max="14" width="9.28515625" style="178" hidden="1" customWidth="1"/>
    <col min="15" max="15" width="2.42578125" style="178" hidden="1" customWidth="1"/>
    <col min="16" max="16384" width="1.42578125" style="178" hidden="1"/>
  </cols>
  <sheetData>
    <row r="1" spans="1:8" ht="67.5" customHeight="1">
      <c r="A1" s="462" t="s">
        <v>2600</v>
      </c>
      <c r="B1" s="462"/>
      <c r="C1" s="462"/>
      <c r="D1" s="462"/>
      <c r="E1" s="462"/>
      <c r="F1" s="462"/>
      <c r="G1" s="462"/>
      <c r="H1" s="179"/>
    </row>
    <row r="2" spans="1:8" ht="15.75">
      <c r="A2" s="156"/>
      <c r="B2" s="157">
        <v>2014</v>
      </c>
      <c r="C2" s="157" t="s">
        <v>47</v>
      </c>
      <c r="D2" s="157">
        <v>2015</v>
      </c>
      <c r="E2" s="157" t="s">
        <v>47</v>
      </c>
      <c r="F2" s="157">
        <v>2016</v>
      </c>
      <c r="G2" s="157" t="s">
        <v>47</v>
      </c>
      <c r="H2" s="175"/>
    </row>
    <row r="3" spans="1:8" ht="31.5" customHeight="1">
      <c r="A3" s="158" t="s">
        <v>15</v>
      </c>
      <c r="B3" s="159"/>
      <c r="C3" s="160"/>
      <c r="D3" s="159"/>
      <c r="E3" s="160"/>
      <c r="F3" s="159"/>
      <c r="G3" s="160"/>
      <c r="H3" s="158"/>
    </row>
    <row r="4" spans="1:8">
      <c r="A4" s="158" t="s">
        <v>108</v>
      </c>
      <c r="B4" s="161">
        <v>2386437913</v>
      </c>
      <c r="C4" s="162">
        <v>3.6027565929195829E-2</v>
      </c>
      <c r="D4" s="161">
        <v>2463422823.3299999</v>
      </c>
      <c r="E4" s="163">
        <v>3.2259339290005622E-2</v>
      </c>
      <c r="F4" s="161">
        <v>2599457940.77</v>
      </c>
      <c r="G4" s="163">
        <v>5.5221992810844722E-2</v>
      </c>
      <c r="H4" s="158"/>
    </row>
    <row r="5" spans="1:8">
      <c r="A5" s="158" t="s">
        <v>109</v>
      </c>
      <c r="B5" s="159">
        <v>129077528</v>
      </c>
      <c r="C5" s="160">
        <v>-4.6956800211151482</v>
      </c>
      <c r="D5" s="159">
        <v>142174259.19</v>
      </c>
      <c r="E5" s="160">
        <v>10.146406886565101</v>
      </c>
      <c r="F5" s="159">
        <v>138688336.08000001</v>
      </c>
      <c r="G5" s="160">
        <v>-2.451866554367931</v>
      </c>
      <c r="H5" s="158"/>
    </row>
    <row r="6" spans="1:8">
      <c r="A6" s="158" t="s">
        <v>110</v>
      </c>
      <c r="B6" s="159">
        <v>315190797</v>
      </c>
      <c r="C6" s="160">
        <v>16.693602042560233</v>
      </c>
      <c r="D6" s="159">
        <v>317728982.07999998</v>
      </c>
      <c r="E6" s="160">
        <v>0.80528527614338408</v>
      </c>
      <c r="F6" s="164">
        <v>333665741.33999997</v>
      </c>
      <c r="G6" s="160">
        <v>5.0158342986751281</v>
      </c>
      <c r="H6" s="158"/>
    </row>
    <row r="7" spans="1:8">
      <c r="A7" s="158" t="s">
        <v>111</v>
      </c>
      <c r="B7" s="165">
        <v>2830706238</v>
      </c>
      <c r="C7" s="166">
        <v>4.4931019996605048</v>
      </c>
      <c r="D7" s="165">
        <v>2923326064.5999999</v>
      </c>
      <c r="E7" s="166">
        <v>3.2719688591013698</v>
      </c>
      <c r="F7" s="167">
        <v>3071812018.1900001</v>
      </c>
      <c r="G7" s="166">
        <v>5.0793496965011853</v>
      </c>
      <c r="H7" s="158"/>
    </row>
    <row r="8" spans="1:8" ht="31.5" customHeight="1">
      <c r="A8" s="158" t="s">
        <v>16</v>
      </c>
      <c r="B8" s="159">
        <v>32759971140.060001</v>
      </c>
      <c r="C8" s="160">
        <v>3.8977142436148617</v>
      </c>
      <c r="D8" s="159">
        <v>34790149681.18</v>
      </c>
      <c r="E8" s="160">
        <v>6.1971316532615255</v>
      </c>
      <c r="F8" s="159">
        <v>35964598269.849998</v>
      </c>
      <c r="G8" s="160">
        <v>3.3758078060392056</v>
      </c>
      <c r="H8" s="158"/>
    </row>
    <row r="9" spans="1:8" ht="31.5" customHeight="1">
      <c r="A9" s="158" t="s">
        <v>17</v>
      </c>
      <c r="B9" s="159">
        <v>3816192022.0500002</v>
      </c>
      <c r="C9" s="160">
        <v>9.7177281166648832</v>
      </c>
      <c r="D9" s="159">
        <v>4049746381.8699999</v>
      </c>
      <c r="E9" s="160">
        <v>6.1200893055307484</v>
      </c>
      <c r="F9" s="159">
        <v>4502581972.8599997</v>
      </c>
      <c r="G9" s="160">
        <v>11.181825929081999</v>
      </c>
      <c r="H9" s="158"/>
    </row>
    <row r="10" spans="1:8" ht="31.5" customHeight="1">
      <c r="A10" s="158" t="s">
        <v>18</v>
      </c>
      <c r="B10" s="159">
        <v>41700503246.440002</v>
      </c>
      <c r="C10" s="160">
        <v>7.6539007013199472</v>
      </c>
      <c r="D10" s="159">
        <v>46299828039.720001</v>
      </c>
      <c r="E10" s="160">
        <v>11.029422753243741</v>
      </c>
      <c r="F10" s="159">
        <v>50734954783.290001</v>
      </c>
      <c r="G10" s="160">
        <v>9.5791430148836927</v>
      </c>
      <c r="H10" s="158"/>
    </row>
    <row r="11" spans="1:8" ht="31.5" customHeight="1">
      <c r="A11" s="158" t="s">
        <v>19</v>
      </c>
      <c r="B11" s="159">
        <v>4360158907.46</v>
      </c>
      <c r="C11" s="160">
        <v>1.4957261852056101</v>
      </c>
      <c r="D11" s="159">
        <v>4564634567.8999996</v>
      </c>
      <c r="E11" s="160">
        <v>4.6896378040294033</v>
      </c>
      <c r="F11" s="159">
        <v>4829107097.8599997</v>
      </c>
      <c r="G11" s="160">
        <v>5.7939474896820258</v>
      </c>
      <c r="H11" s="158"/>
    </row>
    <row r="12" spans="1:8" ht="31.5" customHeight="1">
      <c r="A12" s="158" t="s">
        <v>20</v>
      </c>
      <c r="B12" s="159">
        <v>8840676490.3500004</v>
      </c>
      <c r="C12" s="160">
        <v>16.266405771118343</v>
      </c>
      <c r="D12" s="159">
        <v>8507819725.6300001</v>
      </c>
      <c r="E12" s="160">
        <v>-3.7650598920040625</v>
      </c>
      <c r="F12" s="159">
        <v>9608738448.4400005</v>
      </c>
      <c r="G12" s="160">
        <v>12.940080517849454</v>
      </c>
      <c r="H12" s="158"/>
    </row>
    <row r="13" spans="1:8" ht="31.5" customHeight="1">
      <c r="A13" s="158" t="s">
        <v>112</v>
      </c>
      <c r="B13" s="159">
        <v>2342372675.6300001</v>
      </c>
      <c r="C13" s="160">
        <v>1.6763534774971964</v>
      </c>
      <c r="D13" s="159">
        <v>2600573157.04</v>
      </c>
      <c r="E13" s="160">
        <v>11.02303165061276</v>
      </c>
      <c r="F13" s="159">
        <v>2847678222.9099998</v>
      </c>
      <c r="G13" s="160">
        <v>9.5019463382932674</v>
      </c>
      <c r="H13" s="158"/>
    </row>
    <row r="14" spans="1:8" ht="31.5" customHeight="1">
      <c r="A14" s="158" t="s">
        <v>22</v>
      </c>
      <c r="B14" s="159">
        <v>614381953.19000006</v>
      </c>
      <c r="C14" s="160">
        <v>71.743647353434994</v>
      </c>
      <c r="D14" s="159">
        <v>483942586.86000001</v>
      </c>
      <c r="E14" s="160">
        <v>-21.230989232794268</v>
      </c>
      <c r="F14" s="159">
        <v>611487217.96000004</v>
      </c>
      <c r="G14" s="160">
        <v>26.355322834379418</v>
      </c>
      <c r="H14" s="158"/>
    </row>
    <row r="15" spans="1:8" ht="31.5" customHeight="1">
      <c r="A15" s="158" t="s">
        <v>2599</v>
      </c>
      <c r="B15" s="159">
        <v>602686641.21000004</v>
      </c>
      <c r="C15" s="160">
        <v>-8.8493919529361502</v>
      </c>
      <c r="D15" s="159">
        <v>554014257.83000004</v>
      </c>
      <c r="E15" s="160">
        <v>-8.0759021441526517</v>
      </c>
      <c r="F15" s="159">
        <v>672822128.22000003</v>
      </c>
      <c r="G15" s="160">
        <v>21.444912059728313</v>
      </c>
      <c r="H15" s="158"/>
    </row>
    <row r="16" spans="1:8" ht="31.5" customHeight="1">
      <c r="A16" s="158" t="s">
        <v>23</v>
      </c>
      <c r="B16" s="159">
        <v>1292905122.6400001</v>
      </c>
      <c r="C16" s="160">
        <v>-3.1204763410014582</v>
      </c>
      <c r="D16" s="159">
        <v>1177619065.29</v>
      </c>
      <c r="E16" s="160">
        <v>-8.916822691103274</v>
      </c>
      <c r="F16" s="159">
        <v>1127606740.1800001</v>
      </c>
      <c r="G16" s="160">
        <v>-4.2469017854839057</v>
      </c>
      <c r="H16" s="158"/>
    </row>
    <row r="17" spans="1:8" ht="33" customHeight="1">
      <c r="A17" s="158" t="s">
        <v>114</v>
      </c>
      <c r="B17" s="164">
        <v>494548661.38</v>
      </c>
      <c r="C17" s="168">
        <v>-11.076996326694406</v>
      </c>
      <c r="D17" s="164">
        <v>413934893.72000003</v>
      </c>
      <c r="E17" s="168">
        <v>-16.30047232057073</v>
      </c>
      <c r="F17" s="164">
        <v>599101506.59000003</v>
      </c>
      <c r="G17" s="168">
        <v>44.733269815917751</v>
      </c>
      <c r="H17" s="158"/>
    </row>
    <row r="18" spans="1:8" ht="33" customHeight="1" thickBot="1">
      <c r="A18" s="169" t="s">
        <v>33</v>
      </c>
      <c r="B18" s="170">
        <v>99655103099.410034</v>
      </c>
      <c r="C18" s="171">
        <v>6.5067063201999245E-2</v>
      </c>
      <c r="D18" s="170">
        <v>106365588422.63998</v>
      </c>
      <c r="E18" s="172">
        <v>6.7337096792082662E-2</v>
      </c>
      <c r="F18" s="170">
        <v>114570488406.35001</v>
      </c>
      <c r="G18" s="172">
        <v>7.7138669614726665E-2</v>
      </c>
      <c r="H18" s="158"/>
    </row>
    <row r="19" spans="1:8" ht="54" customHeight="1" thickTop="1">
      <c r="A19" s="478" t="s">
        <v>116</v>
      </c>
      <c r="B19" s="479"/>
      <c r="C19" s="479"/>
      <c r="D19" s="479"/>
      <c r="E19" s="479"/>
      <c r="F19" s="479"/>
      <c r="G19" s="479"/>
      <c r="H19" s="158"/>
    </row>
    <row r="20" spans="1:8" ht="9.75" customHeight="1">
      <c r="A20" s="180"/>
      <c r="B20" s="158"/>
      <c r="C20" s="158"/>
      <c r="D20" s="158"/>
      <c r="E20" s="158"/>
      <c r="F20" s="158"/>
      <c r="G20" s="158"/>
      <c r="H20" s="158"/>
    </row>
    <row r="21" spans="1:8" ht="67.5" customHeight="1">
      <c r="A21" s="477" t="s">
        <v>2601</v>
      </c>
      <c r="B21" s="477"/>
      <c r="C21" s="477"/>
      <c r="D21" s="477"/>
      <c r="E21" s="477"/>
      <c r="F21" s="477"/>
      <c r="G21" s="173"/>
    </row>
    <row r="22" spans="1:8" ht="15.75">
      <c r="A22" s="174"/>
      <c r="B22" s="157">
        <v>2017</v>
      </c>
      <c r="C22" s="157" t="s">
        <v>47</v>
      </c>
      <c r="D22" s="157">
        <v>2018</v>
      </c>
      <c r="E22" s="157" t="s">
        <v>47</v>
      </c>
      <c r="F22" s="175"/>
      <c r="G22" s="175"/>
      <c r="H22" s="175"/>
    </row>
    <row r="23" spans="1:8" ht="31.5" customHeight="1">
      <c r="A23" s="158" t="s">
        <v>15</v>
      </c>
      <c r="B23" s="159"/>
      <c r="C23" s="160"/>
      <c r="D23" s="159"/>
      <c r="E23" s="160"/>
      <c r="F23" s="159"/>
      <c r="G23" s="160"/>
      <c r="H23" s="158"/>
    </row>
    <row r="24" spans="1:8">
      <c r="A24" s="158" t="s">
        <v>108</v>
      </c>
      <c r="B24" s="161">
        <v>2783421231.5700002</v>
      </c>
      <c r="C24" s="176">
        <v>7.0769866253541841E-2</v>
      </c>
      <c r="D24" s="161">
        <v>2882725331.4299998</v>
      </c>
      <c r="E24" s="163">
        <v>3.567699302343353E-2</v>
      </c>
      <c r="F24" s="161"/>
      <c r="G24" s="163"/>
      <c r="H24" s="158"/>
    </row>
    <row r="25" spans="1:8">
      <c r="A25" s="158" t="s">
        <v>109</v>
      </c>
      <c r="B25" s="159">
        <v>150078904.49000001</v>
      </c>
      <c r="C25" s="160">
        <v>8.2130687640736699</v>
      </c>
      <c r="D25" s="159">
        <v>139159263.31999999</v>
      </c>
      <c r="E25" s="160">
        <v>-7.2759334212275038</v>
      </c>
      <c r="F25" s="159"/>
      <c r="G25" s="160"/>
      <c r="H25" s="158"/>
    </row>
    <row r="26" spans="1:8">
      <c r="A26" s="158" t="s">
        <v>110</v>
      </c>
      <c r="B26" s="159">
        <v>345837980.11000001</v>
      </c>
      <c r="C26" s="160">
        <v>3.6480337241445255</v>
      </c>
      <c r="D26" s="159">
        <v>362454251.81</v>
      </c>
      <c r="E26" s="160">
        <v>4.8046405125067189</v>
      </c>
      <c r="F26" s="159"/>
      <c r="G26" s="159"/>
      <c r="H26" s="158"/>
    </row>
    <row r="27" spans="1:8">
      <c r="A27" s="158" t="s">
        <v>111</v>
      </c>
      <c r="B27" s="165">
        <v>3279338116.1700006</v>
      </c>
      <c r="C27" s="166">
        <v>6.7558202374076535</v>
      </c>
      <c r="D27" s="165">
        <v>3384338846.5599999</v>
      </c>
      <c r="E27" s="166">
        <v>3.2018879014717663</v>
      </c>
      <c r="F27" s="159"/>
      <c r="G27" s="159"/>
      <c r="H27" s="158"/>
    </row>
    <row r="28" spans="1:8" ht="31.5" customHeight="1">
      <c r="A28" s="158" t="s">
        <v>16</v>
      </c>
      <c r="B28" s="159">
        <v>35504880962.5</v>
      </c>
      <c r="C28" s="160">
        <v>-1.2782495272174101</v>
      </c>
      <c r="D28" s="159">
        <v>36783411379.489998</v>
      </c>
      <c r="E28" s="160">
        <v>3.6009990241633894</v>
      </c>
      <c r="F28" s="159"/>
      <c r="G28" s="159"/>
      <c r="H28" s="158"/>
    </row>
    <row r="29" spans="1:8" ht="31.5" customHeight="1">
      <c r="A29" s="158" t="s">
        <v>17</v>
      </c>
      <c r="B29" s="159">
        <v>4755179125.4099998</v>
      </c>
      <c r="C29" s="160">
        <v>5.6100511678092282</v>
      </c>
      <c r="D29" s="159">
        <v>4760439497.6400003</v>
      </c>
      <c r="E29" s="160">
        <v>0.11062406044581836</v>
      </c>
      <c r="F29" s="159"/>
      <c r="G29" s="160"/>
      <c r="H29" s="158"/>
    </row>
    <row r="30" spans="1:8" ht="31.5" customHeight="1">
      <c r="A30" s="158" t="s">
        <v>18</v>
      </c>
      <c r="B30" s="159">
        <v>49075263713.25</v>
      </c>
      <c r="C30" s="160">
        <v>-3.271297032054584</v>
      </c>
      <c r="D30" s="159">
        <v>50421211925.779999</v>
      </c>
      <c r="E30" s="160">
        <v>2.7426204378532999</v>
      </c>
      <c r="F30" s="159"/>
      <c r="G30" s="160"/>
      <c r="H30" s="158"/>
    </row>
    <row r="31" spans="1:8" ht="31.5" customHeight="1">
      <c r="A31" s="158" t="s">
        <v>19</v>
      </c>
      <c r="B31" s="159">
        <v>4927729972.1599998</v>
      </c>
      <c r="C31" s="160">
        <v>2.0422589994681326</v>
      </c>
      <c r="D31" s="159">
        <v>5374569066.9799995</v>
      </c>
      <c r="E31" s="160">
        <v>9.067848631002283</v>
      </c>
      <c r="F31" s="159"/>
      <c r="G31" s="160"/>
      <c r="H31" s="158"/>
    </row>
    <row r="32" spans="1:8" ht="31.5" customHeight="1">
      <c r="A32" s="158" t="s">
        <v>20</v>
      </c>
      <c r="B32" s="159">
        <v>10260658370.74</v>
      </c>
      <c r="C32" s="160">
        <v>6.7846567559120095</v>
      </c>
      <c r="D32" s="159">
        <v>9951962724.7900009</v>
      </c>
      <c r="E32" s="160">
        <v>-3.0085364388536378</v>
      </c>
      <c r="F32" s="159"/>
      <c r="G32" s="160"/>
      <c r="H32" s="158"/>
    </row>
    <row r="33" spans="1:8" ht="31.5" customHeight="1">
      <c r="A33" s="158" t="s">
        <v>112</v>
      </c>
      <c r="B33" s="159">
        <v>2045995022.48</v>
      </c>
      <c r="C33" s="160">
        <v>-28.152169510597712</v>
      </c>
      <c r="D33" s="159">
        <v>2746428812.9400001</v>
      </c>
      <c r="E33" s="160">
        <v>34.234383894589698</v>
      </c>
      <c r="F33" s="159"/>
      <c r="G33" s="160"/>
      <c r="H33" s="158"/>
    </row>
    <row r="34" spans="1:8" ht="31.5" customHeight="1">
      <c r="A34" s="158" t="s">
        <v>22</v>
      </c>
      <c r="B34" s="159">
        <v>349818907.80000001</v>
      </c>
      <c r="C34" s="160">
        <v>-42.792114450561883</v>
      </c>
      <c r="D34" s="159">
        <v>312409589.31</v>
      </c>
      <c r="E34" s="160">
        <v>-10.693909807581878</v>
      </c>
      <c r="F34" s="159"/>
      <c r="G34" s="160"/>
      <c r="H34" s="158"/>
    </row>
    <row r="35" spans="1:8" ht="31.5" customHeight="1">
      <c r="A35" s="158" t="s">
        <v>113</v>
      </c>
      <c r="B35" s="159">
        <v>557026044.00999999</v>
      </c>
      <c r="C35" s="160">
        <v>-17.210504731220272</v>
      </c>
      <c r="D35" s="159">
        <v>627932600.26999998</v>
      </c>
      <c r="E35" s="160">
        <v>12.729486712963647</v>
      </c>
      <c r="F35" s="159"/>
      <c r="G35" s="160"/>
      <c r="H35" s="158"/>
    </row>
    <row r="36" spans="1:8" ht="31.5" customHeight="1">
      <c r="A36" s="158" t="s">
        <v>23</v>
      </c>
      <c r="B36" s="159">
        <v>1255690046.1700001</v>
      </c>
      <c r="C36" s="160">
        <v>11.358863105904639</v>
      </c>
      <c r="D36" s="159">
        <v>1592837164.1600001</v>
      </c>
      <c r="E36" s="160">
        <v>26.849549299075655</v>
      </c>
      <c r="F36" s="159"/>
      <c r="G36" s="160"/>
      <c r="H36" s="158"/>
    </row>
    <row r="37" spans="1:8" ht="33" customHeight="1">
      <c r="A37" s="158" t="s">
        <v>114</v>
      </c>
      <c r="B37" s="164">
        <v>613540130.64999998</v>
      </c>
      <c r="C37" s="168">
        <v>2.4100463612890111</v>
      </c>
      <c r="D37" s="164">
        <v>598534082.53999996</v>
      </c>
      <c r="E37" s="168">
        <v>-2.4458136249542841</v>
      </c>
      <c r="F37" s="160"/>
      <c r="G37" s="160"/>
      <c r="H37" s="158"/>
    </row>
    <row r="38" spans="1:8" ht="33" customHeight="1" thickBot="1">
      <c r="A38" s="169" t="s">
        <v>33</v>
      </c>
      <c r="B38" s="170">
        <v>112625120411.34</v>
      </c>
      <c r="C38" s="171">
        <v>-1.697966048735277E-2</v>
      </c>
      <c r="D38" s="170">
        <v>116554075690.45999</v>
      </c>
      <c r="E38" s="177">
        <v>3.488524820013774E-2</v>
      </c>
      <c r="F38" s="160"/>
      <c r="G38" s="160"/>
      <c r="H38" s="158"/>
    </row>
    <row r="39" spans="1:8" ht="51.75" customHeight="1" thickTop="1">
      <c r="A39" s="480" t="s">
        <v>116</v>
      </c>
      <c r="B39" s="480"/>
      <c r="C39" s="480"/>
      <c r="D39" s="480"/>
      <c r="E39" s="480"/>
      <c r="F39" s="480"/>
      <c r="G39" s="480"/>
      <c r="H39" s="158"/>
    </row>
    <row r="40" spans="1:8">
      <c r="A40" s="476" t="s">
        <v>115</v>
      </c>
      <c r="B40" s="476"/>
      <c r="C40" s="476"/>
      <c r="D40" s="476"/>
      <c r="E40" s="476"/>
      <c r="F40" s="476"/>
      <c r="G40" s="476"/>
    </row>
    <row r="41" spans="1:8" hidden="1"/>
    <row r="42" spans="1:8" hidden="1"/>
    <row r="43" spans="1:8" hidden="1"/>
    <row r="44" spans="1:8" hidden="1"/>
    <row r="45" spans="1:8" hidden="1"/>
  </sheetData>
  <customSheetViews>
    <customSheetView guid="{85C796D9-9862-45FD-9C76-C539D15E6DB8}" hiddenRows="1" hiddenColumns="1">
      <selection sqref="A1:G1"/>
      <pageMargins left="0.7" right="0.7" top="0.75" bottom="0.75" header="0.3" footer="0.3"/>
    </customSheetView>
    <customSheetView guid="{BE2CF08A-2A64-484B-8025-AFF180C9E95D}" hiddenRows="1" hiddenColumns="1">
      <selection sqref="A1:G1"/>
      <pageMargins left="0.7" right="0.7" top="0.75" bottom="0.75" header="0.3" footer="0.3"/>
    </customSheetView>
  </customSheetViews>
  <mergeCells count="5">
    <mergeCell ref="A21:F21"/>
    <mergeCell ref="A1:G1"/>
    <mergeCell ref="A19:G19"/>
    <mergeCell ref="A39:G39"/>
    <mergeCell ref="A40:G40"/>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21"/>
  <sheetViews>
    <sheetView zoomScaleNormal="100" workbookViewId="0">
      <selection sqref="A1:C1"/>
    </sheetView>
  </sheetViews>
  <sheetFormatPr defaultColWidth="0" defaultRowHeight="15" zeroHeight="1"/>
  <cols>
    <col min="1" max="1" width="36.42578125" style="182" customWidth="1"/>
    <col min="2" max="2" width="20.5703125" style="182" customWidth="1"/>
    <col min="3" max="3" width="14" style="188" customWidth="1"/>
    <col min="4" max="5" width="7.140625" style="182" hidden="1" customWidth="1"/>
    <col min="6" max="8" width="17.85546875" style="182" hidden="1" customWidth="1"/>
    <col min="9" max="16384" width="7.140625" style="182" hidden="1"/>
  </cols>
  <sheetData>
    <row r="1" spans="1:6" ht="87" customHeight="1">
      <c r="A1" s="465" t="s">
        <v>2602</v>
      </c>
      <c r="B1" s="465"/>
      <c r="C1" s="465"/>
      <c r="D1" s="181"/>
    </row>
    <row r="2" spans="1:6" ht="30">
      <c r="A2" s="183" t="s">
        <v>2333</v>
      </c>
      <c r="B2" s="185">
        <v>2018</v>
      </c>
      <c r="C2" s="184" t="s">
        <v>2391</v>
      </c>
    </row>
    <row r="3" spans="1:6">
      <c r="A3" s="186" t="s">
        <v>15</v>
      </c>
      <c r="B3" s="187"/>
    </row>
    <row r="4" spans="1:6">
      <c r="A4" s="186" t="s">
        <v>108</v>
      </c>
      <c r="B4" s="189">
        <v>2882725331.4299998</v>
      </c>
      <c r="C4" s="190">
        <v>2.4732943179832125E-2</v>
      </c>
      <c r="F4" s="191"/>
    </row>
    <row r="5" spans="1:6">
      <c r="A5" s="186" t="s">
        <v>109</v>
      </c>
      <c r="B5" s="187">
        <v>139159263.31999999</v>
      </c>
      <c r="C5" s="188">
        <v>0.11939459216301798</v>
      </c>
      <c r="F5" s="191"/>
    </row>
    <row r="6" spans="1:6">
      <c r="A6" s="186" t="s">
        <v>110</v>
      </c>
      <c r="B6" s="192">
        <v>362454251.81</v>
      </c>
      <c r="C6" s="188">
        <v>0.31097518440504185</v>
      </c>
      <c r="F6" s="191"/>
    </row>
    <row r="7" spans="1:6">
      <c r="A7" s="186" t="s">
        <v>2334</v>
      </c>
      <c r="B7" s="193">
        <v>3384338846.5599999</v>
      </c>
      <c r="C7" s="194">
        <v>2.9036640945512726</v>
      </c>
      <c r="F7" s="191"/>
    </row>
    <row r="8" spans="1:6">
      <c r="A8" s="186" t="s">
        <v>16</v>
      </c>
      <c r="B8" s="187">
        <v>36783411379.489998</v>
      </c>
      <c r="C8" s="188">
        <v>31.559094919321417</v>
      </c>
      <c r="F8" s="191"/>
    </row>
    <row r="9" spans="1:6">
      <c r="A9" s="186" t="s">
        <v>17</v>
      </c>
      <c r="B9" s="187">
        <v>4760439497.6400003</v>
      </c>
      <c r="C9" s="188">
        <v>4.0843183470328404</v>
      </c>
      <c r="F9" s="191"/>
    </row>
    <row r="10" spans="1:6">
      <c r="A10" s="186" t="s">
        <v>2335</v>
      </c>
      <c r="B10" s="187">
        <v>50421211925.779999</v>
      </c>
      <c r="C10" s="188">
        <v>43.259930317397725</v>
      </c>
      <c r="F10" s="191"/>
    </row>
    <row r="11" spans="1:6">
      <c r="A11" s="186" t="s">
        <v>2336</v>
      </c>
      <c r="B11" s="187">
        <v>5374569066.9799995</v>
      </c>
      <c r="C11" s="188">
        <v>4.6112236188578954</v>
      </c>
      <c r="F11" s="191"/>
    </row>
    <row r="12" spans="1:6">
      <c r="A12" s="186" t="s">
        <v>20</v>
      </c>
      <c r="B12" s="187">
        <v>9951962724.7900009</v>
      </c>
      <c r="C12" s="188">
        <v>8.5384939701465736</v>
      </c>
      <c r="F12" s="191"/>
    </row>
    <row r="13" spans="1:6">
      <c r="A13" s="186" t="s">
        <v>2337</v>
      </c>
      <c r="B13" s="187">
        <v>2746428812.9400001</v>
      </c>
      <c r="C13" s="188">
        <v>2.3563558774502784</v>
      </c>
    </row>
    <row r="14" spans="1:6">
      <c r="A14" s="186" t="s">
        <v>22</v>
      </c>
      <c r="B14" s="187">
        <v>312409589.31</v>
      </c>
      <c r="C14" s="188">
        <v>0.26803832252051474</v>
      </c>
    </row>
    <row r="15" spans="1:6">
      <c r="A15" s="186" t="s">
        <v>2338</v>
      </c>
      <c r="B15" s="187">
        <v>627932600.26999998</v>
      </c>
      <c r="C15" s="188">
        <v>0.53874787007675318</v>
      </c>
    </row>
    <row r="16" spans="1:6">
      <c r="A16" s="186" t="s">
        <v>2339</v>
      </c>
      <c r="B16" s="187">
        <v>1592837164.1600001</v>
      </c>
      <c r="C16" s="188">
        <v>1.3666078639671069</v>
      </c>
    </row>
    <row r="17" spans="1:3">
      <c r="A17" s="186" t="s">
        <v>114</v>
      </c>
      <c r="B17" s="192">
        <v>598534082.53999996</v>
      </c>
      <c r="C17" s="195">
        <v>0.51352479867762379</v>
      </c>
    </row>
    <row r="18" spans="1:3" ht="15.75" thickBot="1">
      <c r="A18" s="186" t="s">
        <v>2340</v>
      </c>
      <c r="B18" s="196">
        <v>116554075690.45999</v>
      </c>
      <c r="C18" s="197">
        <v>0.99999999999999989</v>
      </c>
    </row>
    <row r="19" spans="1:3" ht="15.75" thickTop="1">
      <c r="A19" s="466" t="s">
        <v>31</v>
      </c>
      <c r="B19" s="466"/>
      <c r="C19" s="466"/>
    </row>
    <row r="20" spans="1:3">
      <c r="A20" s="473" t="s">
        <v>115</v>
      </c>
      <c r="B20" s="473"/>
      <c r="C20" s="473"/>
    </row>
    <row r="21" spans="1:3" hidden="1"/>
  </sheetData>
  <customSheetViews>
    <customSheetView guid="{85C796D9-9862-45FD-9C76-C539D15E6DB8}" fitToPage="1" hiddenRows="1" hiddenColumns="1">
      <selection sqref="A1:E1"/>
      <pageMargins left="0.5" right="0.5" top="1" bottom="1" header="0.5" footer="0.5"/>
      <pageSetup scale="87" fitToWidth="0" orientation="landscape" horizontalDpi="1200" verticalDpi="1200" r:id="rId1"/>
      <headerFooter alignWithMargins="0"/>
    </customSheetView>
    <customSheetView guid="{BE2CF08A-2A64-484B-8025-AFF180C9E95D}" fitToPage="1" hiddenRows="1" hiddenColumns="1">
      <selection sqref="A1:E1"/>
      <pageMargins left="0.5" right="0.5" top="1" bottom="1" header="0.5" footer="0.5"/>
      <pageSetup scale="87" fitToWidth="0" orientation="landscape" horizontalDpi="1200" verticalDpi="1200" r:id="rId2"/>
      <headerFooter alignWithMargins="0"/>
    </customSheetView>
  </customSheetViews>
  <mergeCells count="3">
    <mergeCell ref="A1:C1"/>
    <mergeCell ref="A19:C19"/>
    <mergeCell ref="A20:C20"/>
  </mergeCells>
  <pageMargins left="0.5" right="0.5" top="1" bottom="1" header="0.5" footer="0.5"/>
  <pageSetup scale="87" fitToWidth="0" orientation="landscape" horizontalDpi="1200" verticalDpi="1200" r:id="rId3"/>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B0F0"/>
  </sheetPr>
  <dimension ref="A1:G58"/>
  <sheetViews>
    <sheetView zoomScaleNormal="100" workbookViewId="0">
      <selection sqref="A1:G1"/>
    </sheetView>
  </sheetViews>
  <sheetFormatPr defaultColWidth="0" defaultRowHeight="15" zeroHeight="1"/>
  <cols>
    <col min="1" max="1" width="53.28515625" style="17" customWidth="1"/>
    <col min="2" max="2" width="20.140625" style="17" customWidth="1"/>
    <col min="3" max="3" width="14" style="17" customWidth="1"/>
    <col min="4" max="4" width="20.42578125" style="17" customWidth="1"/>
    <col min="5" max="5" width="12.7109375" style="17" customWidth="1"/>
    <col min="6" max="6" width="21.5703125" style="17" customWidth="1"/>
    <col min="7" max="7" width="12.5703125" style="17" customWidth="1"/>
    <col min="8" max="16384" width="9.140625" style="17" hidden="1"/>
  </cols>
  <sheetData>
    <row r="1" spans="1:7" ht="78" customHeight="1">
      <c r="A1" s="462" t="s">
        <v>2603</v>
      </c>
      <c r="B1" s="462"/>
      <c r="C1" s="462"/>
      <c r="D1" s="462"/>
      <c r="E1" s="462"/>
      <c r="F1" s="462"/>
      <c r="G1" s="462"/>
    </row>
    <row r="2" spans="1:7" ht="15.75">
      <c r="A2" s="198" t="s">
        <v>117</v>
      </c>
      <c r="B2" s="157">
        <v>2014</v>
      </c>
      <c r="C2" s="157" t="s">
        <v>47</v>
      </c>
      <c r="D2" s="157">
        <v>2015</v>
      </c>
      <c r="E2" s="157" t="s">
        <v>47</v>
      </c>
      <c r="F2" s="157">
        <v>2016</v>
      </c>
      <c r="G2" s="157" t="s">
        <v>47</v>
      </c>
    </row>
    <row r="3" spans="1:7">
      <c r="A3" s="158" t="s">
        <v>118</v>
      </c>
      <c r="B3" s="161">
        <v>38394471847.459999</v>
      </c>
      <c r="C3" s="199">
        <v>8.8334841234081182E-2</v>
      </c>
      <c r="D3" s="200">
        <v>42772072519.080002</v>
      </c>
      <c r="E3" s="199">
        <v>0.11401643155848241</v>
      </c>
      <c r="F3" s="200">
        <v>47199171876.370003</v>
      </c>
      <c r="G3" s="199">
        <v>0.10350443868052304</v>
      </c>
    </row>
    <row r="4" spans="1:7">
      <c r="A4" s="201" t="s">
        <v>119</v>
      </c>
      <c r="B4" s="202" t="s">
        <v>39</v>
      </c>
      <c r="C4" s="202" t="s">
        <v>39</v>
      </c>
      <c r="D4" s="202" t="s">
        <v>39</v>
      </c>
      <c r="E4" s="202" t="s">
        <v>39</v>
      </c>
      <c r="F4" s="202" t="s">
        <v>39</v>
      </c>
      <c r="G4" s="202" t="s">
        <v>39</v>
      </c>
    </row>
    <row r="5" spans="1:7">
      <c r="A5" s="201" t="s">
        <v>120</v>
      </c>
      <c r="B5" s="159">
        <v>19449620788.080002</v>
      </c>
      <c r="C5" s="160">
        <v>5.8312200701685235</v>
      </c>
      <c r="D5" s="159">
        <v>20258100591.040001</v>
      </c>
      <c r="E5" s="160">
        <v>4.1567895424238204</v>
      </c>
      <c r="F5" s="159">
        <v>21226715279.080002</v>
      </c>
      <c r="G5" s="160">
        <v>4.781369722630421</v>
      </c>
    </row>
    <row r="6" spans="1:7">
      <c r="A6" s="201" t="s">
        <v>121</v>
      </c>
      <c r="B6" s="159">
        <v>5191099145.9399996</v>
      </c>
      <c r="C6" s="160">
        <v>1.9216675900265552</v>
      </c>
      <c r="D6" s="159">
        <v>5130637183.3900003</v>
      </c>
      <c r="E6" s="160">
        <v>-1.1647237097616798</v>
      </c>
      <c r="F6" s="159">
        <v>5560238970.0299997</v>
      </c>
      <c r="G6" s="160">
        <v>8.3732638127443213</v>
      </c>
    </row>
    <row r="7" spans="1:7">
      <c r="A7" s="201" t="s">
        <v>122</v>
      </c>
      <c r="B7" s="159">
        <v>1142128237.9200001</v>
      </c>
      <c r="C7" s="160">
        <v>2.9897090816123804</v>
      </c>
      <c r="D7" s="159">
        <v>1153105767.1199999</v>
      </c>
      <c r="E7" s="160">
        <v>0.9611468165774153</v>
      </c>
      <c r="F7" s="159">
        <v>1179636083.28</v>
      </c>
      <c r="G7" s="160">
        <v>2.3007703990816277</v>
      </c>
    </row>
    <row r="8" spans="1:7">
      <c r="A8" s="201" t="s">
        <v>123</v>
      </c>
      <c r="B8" s="159">
        <v>2863947131</v>
      </c>
      <c r="C8" s="160">
        <v>5.7170409386430006</v>
      </c>
      <c r="D8" s="159">
        <v>2735090158.0300002</v>
      </c>
      <c r="E8" s="160">
        <v>-4.4992790395892195</v>
      </c>
      <c r="F8" s="159">
        <v>2595439367.2600002</v>
      </c>
      <c r="G8" s="160">
        <v>-5.1058935062888775</v>
      </c>
    </row>
    <row r="9" spans="1:7">
      <c r="A9" s="201" t="s">
        <v>124</v>
      </c>
      <c r="B9" s="159">
        <v>5305157883.5900002</v>
      </c>
      <c r="C9" s="160">
        <v>18.112826737980807</v>
      </c>
      <c r="D9" s="159">
        <v>5192846123.7399998</v>
      </c>
      <c r="E9" s="160">
        <v>-2.1170295458577195</v>
      </c>
      <c r="F9" s="159">
        <v>6159245504.3500004</v>
      </c>
      <c r="G9" s="160">
        <v>18.610206379733413</v>
      </c>
    </row>
    <row r="10" spans="1:7">
      <c r="A10" s="201" t="s">
        <v>125</v>
      </c>
      <c r="B10" s="159">
        <v>494548661.38</v>
      </c>
      <c r="C10" s="160">
        <v>-11.076996326694406</v>
      </c>
      <c r="D10" s="159">
        <v>413934893.72000003</v>
      </c>
      <c r="E10" s="160">
        <v>-16.30047232057073</v>
      </c>
      <c r="F10" s="159">
        <v>599101506.59000003</v>
      </c>
      <c r="G10" s="160">
        <v>44.733269815917751</v>
      </c>
    </row>
    <row r="11" spans="1:7">
      <c r="A11" s="201" t="s">
        <v>126</v>
      </c>
      <c r="B11" s="159">
        <v>655985866.33000004</v>
      </c>
      <c r="C11" s="160">
        <v>3.7377178324322635</v>
      </c>
      <c r="D11" s="159">
        <v>611143018.07000005</v>
      </c>
      <c r="E11" s="160">
        <v>-6.8359473216822879</v>
      </c>
      <c r="F11" s="159">
        <v>934425951.64999998</v>
      </c>
      <c r="G11" s="160">
        <v>52.898081794492704</v>
      </c>
    </row>
    <row r="12" spans="1:7">
      <c r="A12" s="201" t="s">
        <v>127</v>
      </c>
      <c r="B12" s="159">
        <v>10821911893.209999</v>
      </c>
      <c r="C12" s="160">
        <v>4.5942398471895451</v>
      </c>
      <c r="D12" s="159">
        <v>11284217828.950001</v>
      </c>
      <c r="E12" s="160">
        <v>4.2719432601374869</v>
      </c>
      <c r="F12" s="159">
        <v>11883608742.280001</v>
      </c>
      <c r="G12" s="160">
        <v>5.3117630518638563</v>
      </c>
    </row>
    <row r="13" spans="1:7">
      <c r="A13" s="201" t="s">
        <v>17</v>
      </c>
      <c r="B13" s="202"/>
      <c r="C13" s="202"/>
      <c r="D13" s="202"/>
      <c r="E13" s="202"/>
      <c r="F13" s="202" t="s">
        <v>39</v>
      </c>
      <c r="G13" s="202"/>
    </row>
    <row r="14" spans="1:7">
      <c r="A14" s="201" t="s">
        <v>128</v>
      </c>
      <c r="B14" s="159">
        <v>2348744528.5900002</v>
      </c>
      <c r="C14" s="160">
        <v>4.1196158689664628</v>
      </c>
      <c r="D14" s="159">
        <v>3381567161.8400002</v>
      </c>
      <c r="E14" s="160">
        <v>43.973391770710144</v>
      </c>
      <c r="F14" s="159">
        <v>3017059449.9699998</v>
      </c>
      <c r="G14" s="160">
        <v>-10.779253950161442</v>
      </c>
    </row>
    <row r="15" spans="1:7">
      <c r="A15" s="201" t="s">
        <v>129</v>
      </c>
      <c r="B15" s="159">
        <v>3120481028.5500002</v>
      </c>
      <c r="C15" s="160">
        <v>7.6012544041429413</v>
      </c>
      <c r="D15" s="159">
        <v>3342986842.46</v>
      </c>
      <c r="E15" s="160">
        <v>7.130497249438239</v>
      </c>
      <c r="F15" s="159">
        <v>3605166400.3499999</v>
      </c>
      <c r="G15" s="160">
        <v>7.8426739393646585</v>
      </c>
    </row>
    <row r="16" spans="1:7">
      <c r="A16" s="201" t="s">
        <v>130</v>
      </c>
      <c r="B16" s="159">
        <v>2531522778.0999999</v>
      </c>
      <c r="C16" s="160">
        <v>9.8960371496300539</v>
      </c>
      <c r="D16" s="159">
        <v>2839037527.8699999</v>
      </c>
      <c r="E16" s="160">
        <v>12.147421798068947</v>
      </c>
      <c r="F16" s="159">
        <v>2883550744.8800001</v>
      </c>
      <c r="G16" s="160">
        <v>1.5678981546748505</v>
      </c>
    </row>
    <row r="17" spans="1:7">
      <c r="A17" s="201" t="s">
        <v>131</v>
      </c>
      <c r="B17" s="159">
        <v>162945106.72</v>
      </c>
      <c r="C17" s="160">
        <v>4.9508404717560826</v>
      </c>
      <c r="D17" s="159">
        <v>185255822.59</v>
      </c>
      <c r="E17" s="160">
        <v>13.69216684017279</v>
      </c>
      <c r="F17" s="159">
        <v>185670997.00999999</v>
      </c>
      <c r="G17" s="160">
        <v>0.22410870233149568</v>
      </c>
    </row>
    <row r="18" spans="1:7">
      <c r="A18" s="201" t="s">
        <v>132</v>
      </c>
      <c r="B18" s="159">
        <v>1088134315.95</v>
      </c>
      <c r="C18" s="160">
        <v>1.159811304980366</v>
      </c>
      <c r="D18" s="159">
        <v>1086329750.0599999</v>
      </c>
      <c r="E18" s="160">
        <v>-0.16584036212704323</v>
      </c>
      <c r="F18" s="159">
        <v>1052401921.45</v>
      </c>
      <c r="G18" s="160">
        <v>-3.1231611403559554</v>
      </c>
    </row>
    <row r="19" spans="1:7">
      <c r="A19" s="201" t="s">
        <v>133</v>
      </c>
      <c r="B19" s="159">
        <v>506248398.75</v>
      </c>
      <c r="C19" s="160">
        <v>7.7335884474876559</v>
      </c>
      <c r="D19" s="159">
        <v>499651115.26999998</v>
      </c>
      <c r="E19" s="160">
        <v>-1.3031712290428294</v>
      </c>
      <c r="F19" s="159">
        <v>506577733.83999997</v>
      </c>
      <c r="G19" s="160">
        <v>1.3862910255402927</v>
      </c>
    </row>
    <row r="20" spans="1:7">
      <c r="A20" s="201" t="s">
        <v>134</v>
      </c>
      <c r="B20" s="159">
        <v>898526905.40999997</v>
      </c>
      <c r="C20" s="160">
        <v>-5.0732196668866925</v>
      </c>
      <c r="D20" s="159">
        <v>941783947.79999995</v>
      </c>
      <c r="E20" s="160">
        <v>4.814217819138281</v>
      </c>
      <c r="F20" s="159">
        <v>1111411681.4100001</v>
      </c>
      <c r="G20" s="160">
        <v>18.011321387060082</v>
      </c>
    </row>
    <row r="21" spans="1:7">
      <c r="A21" s="201" t="s">
        <v>135</v>
      </c>
      <c r="B21" s="159">
        <v>278816388.56999999</v>
      </c>
      <c r="C21" s="160">
        <v>5.0676639438455657</v>
      </c>
      <c r="D21" s="159">
        <v>296465337.19999999</v>
      </c>
      <c r="E21" s="160">
        <v>6.3299538167459728</v>
      </c>
      <c r="F21" s="159">
        <v>316728046.94</v>
      </c>
      <c r="G21" s="160">
        <v>6.8347652145014441</v>
      </c>
    </row>
    <row r="22" spans="1:7">
      <c r="A22" s="201" t="s">
        <v>136</v>
      </c>
      <c r="B22" s="159">
        <v>49906223.960000001</v>
      </c>
      <c r="C22" s="160">
        <v>18.684919291948763</v>
      </c>
      <c r="D22" s="159">
        <v>48935445.759999998</v>
      </c>
      <c r="E22" s="160">
        <v>-1.945204671822266</v>
      </c>
      <c r="F22" s="159">
        <v>53698330.420000002</v>
      </c>
      <c r="G22" s="160">
        <v>9.732995349340829</v>
      </c>
    </row>
    <row r="23" spans="1:7">
      <c r="A23" s="201" t="s">
        <v>23</v>
      </c>
      <c r="B23" s="159">
        <v>1292905122.6400001</v>
      </c>
      <c r="C23" s="160">
        <v>-3.1204763700388383</v>
      </c>
      <c r="D23" s="159">
        <v>1177619065.29</v>
      </c>
      <c r="E23" s="160">
        <v>-8.916822691103274</v>
      </c>
      <c r="F23" s="159">
        <v>1127606740.1800001</v>
      </c>
      <c r="G23" s="160">
        <v>-4.2469017854839057</v>
      </c>
    </row>
    <row r="24" spans="1:7" ht="18">
      <c r="A24" s="201" t="s">
        <v>2599</v>
      </c>
      <c r="B24" s="159">
        <v>602686641.21000004</v>
      </c>
      <c r="C24" s="160">
        <v>-8.8493919529361502</v>
      </c>
      <c r="D24" s="159">
        <v>554014257.83000004</v>
      </c>
      <c r="E24" s="160">
        <v>-8.0759021441526517</v>
      </c>
      <c r="F24" s="159">
        <v>672822128.22000003</v>
      </c>
      <c r="G24" s="160">
        <v>21.444912059728313</v>
      </c>
    </row>
    <row r="25" spans="1:7">
      <c r="A25" s="201" t="s">
        <v>137</v>
      </c>
      <c r="B25" s="159">
        <v>100384951.98999999</v>
      </c>
      <c r="C25" s="160">
        <v>22.875365281042722</v>
      </c>
      <c r="D25" s="159">
        <v>86345466.849999994</v>
      </c>
      <c r="E25" s="160">
        <v>-13.985647113123653</v>
      </c>
      <c r="F25" s="159">
        <v>75536417.849999994</v>
      </c>
      <c r="G25" s="160">
        <v>-12.51837461111602</v>
      </c>
    </row>
    <row r="26" spans="1:7">
      <c r="A26" s="201" t="s">
        <v>138</v>
      </c>
      <c r="B26" s="164">
        <v>2354929253.3600001</v>
      </c>
      <c r="C26" s="168">
        <v>-5.090811713247847</v>
      </c>
      <c r="D26" s="164">
        <v>2374448597.6799998</v>
      </c>
      <c r="E26" s="168">
        <v>0.82887179273643152</v>
      </c>
      <c r="F26" s="164">
        <v>2624674532.9400001</v>
      </c>
      <c r="G26" s="168">
        <v>10.538275518134537</v>
      </c>
    </row>
    <row r="27" spans="1:7" ht="16.5" thickBot="1">
      <c r="A27" s="169" t="s">
        <v>33</v>
      </c>
      <c r="B27" s="170">
        <v>99655103097.710037</v>
      </c>
      <c r="C27" s="171">
        <v>6.5067063179277365E-2</v>
      </c>
      <c r="D27" s="170">
        <v>106365588421.64</v>
      </c>
      <c r="E27" s="172">
        <v>6.7337096800255694E-2</v>
      </c>
      <c r="F27" s="170">
        <v>114570488406.35001</v>
      </c>
      <c r="G27" s="172">
        <v>7.7138669624853273E-2</v>
      </c>
    </row>
    <row r="28" spans="1:7" ht="48" customHeight="1" thickTop="1">
      <c r="A28" s="481" t="s">
        <v>116</v>
      </c>
      <c r="B28" s="482"/>
      <c r="C28" s="482"/>
      <c r="D28" s="482"/>
      <c r="E28" s="482"/>
      <c r="F28" s="482"/>
      <c r="G28" s="482"/>
    </row>
    <row r="29" spans="1:7" ht="15" customHeight="1">
      <c r="A29" s="207"/>
      <c r="B29" s="208"/>
      <c r="C29" s="208"/>
      <c r="D29" s="208"/>
      <c r="E29" s="208"/>
      <c r="F29" s="208"/>
      <c r="G29" s="208"/>
    </row>
    <row r="30" spans="1:7" ht="82.5" customHeight="1">
      <c r="A30" s="462" t="s">
        <v>2604</v>
      </c>
      <c r="B30" s="462"/>
      <c r="C30" s="462"/>
      <c r="D30" s="462"/>
      <c r="E30" s="462"/>
      <c r="F30" s="462"/>
      <c r="G30" s="462"/>
    </row>
    <row r="31" spans="1:7" ht="15.75">
      <c r="A31" s="203" t="s">
        <v>117</v>
      </c>
      <c r="B31" s="157">
        <v>2017</v>
      </c>
      <c r="C31" s="157" t="s">
        <v>47</v>
      </c>
      <c r="D31" s="157">
        <v>2018</v>
      </c>
      <c r="E31" s="157" t="s">
        <v>47</v>
      </c>
      <c r="F31" s="201"/>
      <c r="G31" s="201"/>
    </row>
    <row r="32" spans="1:7">
      <c r="A32" s="158" t="s">
        <v>118</v>
      </c>
      <c r="B32" s="161">
        <v>45101893642.720001</v>
      </c>
      <c r="C32" s="163">
        <v>-4.4434640487834319E-2</v>
      </c>
      <c r="D32" s="161">
        <v>46774001867.919998</v>
      </c>
      <c r="E32" s="204">
        <v>3.7074013753076548E-2</v>
      </c>
      <c r="G32" s="205"/>
    </row>
    <row r="33" spans="1:7">
      <c r="A33" s="201" t="s">
        <v>119</v>
      </c>
      <c r="B33" s="202"/>
      <c r="C33" s="202" t="s">
        <v>39</v>
      </c>
      <c r="D33" s="202"/>
      <c r="E33" s="202" t="s">
        <v>39</v>
      </c>
      <c r="G33" s="205"/>
    </row>
    <row r="34" spans="1:7">
      <c r="A34" s="201" t="s">
        <v>120</v>
      </c>
      <c r="B34" s="159">
        <v>20918603831.900002</v>
      </c>
      <c r="C34" s="160">
        <v>-1.4515267347259313</v>
      </c>
      <c r="D34" s="159">
        <v>21342442405.09</v>
      </c>
      <c r="E34" s="160">
        <v>2.0261322246739164</v>
      </c>
      <c r="G34" s="205"/>
    </row>
    <row r="35" spans="1:7">
      <c r="A35" s="201" t="s">
        <v>121</v>
      </c>
      <c r="B35" s="159">
        <v>5243470300.21</v>
      </c>
      <c r="C35" s="160">
        <v>-5.6970333744179094</v>
      </c>
      <c r="D35" s="159">
        <v>5472209321.1499996</v>
      </c>
      <c r="E35" s="160">
        <v>4.3623594269398005</v>
      </c>
      <c r="G35" s="205"/>
    </row>
    <row r="36" spans="1:7">
      <c r="A36" s="201" t="s">
        <v>122</v>
      </c>
      <c r="B36" s="159">
        <v>1153742008.76</v>
      </c>
      <c r="C36" s="160">
        <v>-2.1950900694730384</v>
      </c>
      <c r="D36" s="159">
        <v>1138881895.8099999</v>
      </c>
      <c r="E36" s="160">
        <v>-1.2879927086967351</v>
      </c>
      <c r="G36" s="205"/>
    </row>
    <row r="37" spans="1:7">
      <c r="A37" s="201" t="s">
        <v>123</v>
      </c>
      <c r="B37" s="159">
        <v>2449980511.1599998</v>
      </c>
      <c r="C37" s="160">
        <v>-5.6044020112695208</v>
      </c>
      <c r="D37" s="159">
        <v>2633515070.2399998</v>
      </c>
      <c r="E37" s="160">
        <v>7.4912660833004452</v>
      </c>
      <c r="G37" s="205"/>
    </row>
    <row r="38" spans="1:7">
      <c r="A38" s="201" t="s">
        <v>124</v>
      </c>
      <c r="B38" s="159">
        <v>6748220204.04</v>
      </c>
      <c r="C38" s="160">
        <v>9.5624488303645805</v>
      </c>
      <c r="D38" s="159">
        <v>6381670143.96</v>
      </c>
      <c r="E38" s="160">
        <v>-5.431803482947327</v>
      </c>
      <c r="G38" s="205"/>
    </row>
    <row r="39" spans="1:7">
      <c r="A39" s="201" t="s">
        <v>125</v>
      </c>
      <c r="B39" s="159">
        <v>613540130.64999998</v>
      </c>
      <c r="C39" s="160">
        <v>2.4100463612890111</v>
      </c>
      <c r="D39" s="159">
        <v>598534082.53999996</v>
      </c>
      <c r="E39" s="160">
        <v>-2.4458136249542841</v>
      </c>
      <c r="G39" s="205"/>
    </row>
    <row r="40" spans="1:7">
      <c r="A40" s="201" t="s">
        <v>126</v>
      </c>
      <c r="B40" s="159">
        <v>342104314.62</v>
      </c>
      <c r="C40" s="160">
        <v>-63.388825618989323</v>
      </c>
      <c r="D40" s="159">
        <v>793876185.70000005</v>
      </c>
      <c r="E40" s="160">
        <v>132.05675923199499</v>
      </c>
      <c r="G40" s="205"/>
    </row>
    <row r="41" spans="1:7">
      <c r="A41" s="201" t="s">
        <v>127</v>
      </c>
      <c r="B41" s="159">
        <v>12180564842.17</v>
      </c>
      <c r="C41" s="160">
        <v>2.498871397822755</v>
      </c>
      <c r="D41" s="159">
        <v>12169242733.799999</v>
      </c>
      <c r="E41" s="160">
        <v>-9.2952244142265703E-2</v>
      </c>
      <c r="G41" s="205"/>
    </row>
    <row r="42" spans="1:7">
      <c r="A42" s="201" t="s">
        <v>17</v>
      </c>
      <c r="B42" s="202"/>
      <c r="C42" s="202"/>
      <c r="D42" s="202"/>
      <c r="E42" s="202"/>
      <c r="G42" s="205"/>
    </row>
    <row r="43" spans="1:7">
      <c r="A43" s="201" t="s">
        <v>128</v>
      </c>
      <c r="B43" s="206">
        <v>3019117872.7199998</v>
      </c>
      <c r="C43" s="160">
        <v>6.8226124944951547E-2</v>
      </c>
      <c r="D43" s="206">
        <v>3657082599.5100002</v>
      </c>
      <c r="E43" s="160">
        <v>21.130832040527185</v>
      </c>
      <c r="G43" s="205"/>
    </row>
    <row r="44" spans="1:7">
      <c r="A44" s="201" t="s">
        <v>129</v>
      </c>
      <c r="B44" s="206">
        <v>3834150400.27</v>
      </c>
      <c r="C44" s="160">
        <v>6.3515514817227201</v>
      </c>
      <c r="D44" s="206">
        <v>3834696334.6300001</v>
      </c>
      <c r="E44" s="160">
        <v>1.4238730957494231E-2</v>
      </c>
      <c r="G44" s="205"/>
    </row>
    <row r="45" spans="1:7">
      <c r="A45" s="201" t="s">
        <v>130</v>
      </c>
      <c r="B45" s="159">
        <v>3161716354.0500002</v>
      </c>
      <c r="C45" s="160">
        <v>9.6466347840039841</v>
      </c>
      <c r="D45" s="206">
        <v>3506741647.6999998</v>
      </c>
      <c r="E45" s="160">
        <v>10.912594774924687</v>
      </c>
      <c r="G45" s="205"/>
    </row>
    <row r="46" spans="1:7">
      <c r="A46" s="201" t="s">
        <v>131</v>
      </c>
      <c r="B46" s="159">
        <v>197620190.65000001</v>
      </c>
      <c r="C46" s="160">
        <v>6.4356813031797575</v>
      </c>
      <c r="D46" s="159">
        <v>187248288.91</v>
      </c>
      <c r="E46" s="160">
        <v>-5.2484018489636091</v>
      </c>
      <c r="G46" s="205"/>
    </row>
    <row r="47" spans="1:7">
      <c r="A47" s="201" t="s">
        <v>132</v>
      </c>
      <c r="B47" s="159">
        <v>1023588521.42</v>
      </c>
      <c r="C47" s="160">
        <v>-2.7378703366771671</v>
      </c>
      <c r="D47" s="159">
        <v>1004352136.99</v>
      </c>
      <c r="E47" s="160">
        <v>-1.8793083380139679</v>
      </c>
      <c r="G47" s="205"/>
    </row>
    <row r="48" spans="1:7">
      <c r="A48" s="201" t="s">
        <v>133</v>
      </c>
      <c r="B48" s="159">
        <v>510482091.58999997</v>
      </c>
      <c r="C48" s="160">
        <v>0.77073220735619064</v>
      </c>
      <c r="D48" s="159">
        <v>502806552.07999998</v>
      </c>
      <c r="E48" s="160">
        <v>-1.5035864404357393</v>
      </c>
      <c r="G48" s="205"/>
    </row>
    <row r="49" spans="1:7">
      <c r="A49" s="201" t="s">
        <v>134</v>
      </c>
      <c r="B49" s="159">
        <v>1126214630.1600001</v>
      </c>
      <c r="C49" s="160">
        <v>1.3319050895002416</v>
      </c>
      <c r="D49" s="159">
        <v>1171786433.52</v>
      </c>
      <c r="E49" s="160">
        <v>4.0464581208224546</v>
      </c>
      <c r="G49" s="205"/>
    </row>
    <row r="50" spans="1:7">
      <c r="A50" s="201" t="s">
        <v>135</v>
      </c>
      <c r="B50" s="159">
        <v>324464385.22000003</v>
      </c>
      <c r="C50" s="160">
        <v>2.4425807422939023</v>
      </c>
      <c r="D50" s="159">
        <v>332179574.85000002</v>
      </c>
      <c r="E50" s="160">
        <v>2.377823262410999</v>
      </c>
      <c r="G50" s="205"/>
    </row>
    <row r="51" spans="1:7">
      <c r="A51" s="201" t="s">
        <v>136</v>
      </c>
      <c r="B51" s="159">
        <v>68687758.209999993</v>
      </c>
      <c r="C51" s="160">
        <v>27.914141227037408</v>
      </c>
      <c r="D51" s="159">
        <v>61472594.020000003</v>
      </c>
      <c r="E51" s="160">
        <v>-10.504294182874586</v>
      </c>
      <c r="G51" s="205"/>
    </row>
    <row r="52" spans="1:7">
      <c r="A52" s="201" t="s">
        <v>23</v>
      </c>
      <c r="B52" s="159">
        <v>1255690046.1700001</v>
      </c>
      <c r="C52" s="160">
        <v>11.358863105904639</v>
      </c>
      <c r="D52" s="159">
        <v>1592837164.1600001</v>
      </c>
      <c r="E52" s="160">
        <v>26.849549299075655</v>
      </c>
      <c r="G52" s="205"/>
    </row>
    <row r="53" spans="1:7" ht="18">
      <c r="A53" s="201" t="s">
        <v>2599</v>
      </c>
      <c r="B53" s="159">
        <v>557026044.00999999</v>
      </c>
      <c r="C53" s="160">
        <v>-17.210504731220272</v>
      </c>
      <c r="D53" s="159">
        <v>627932600.26999998</v>
      </c>
      <c r="E53" s="160">
        <v>12.729486712963647</v>
      </c>
      <c r="G53" s="205"/>
    </row>
    <row r="54" spans="1:7">
      <c r="A54" s="201" t="s">
        <v>137</v>
      </c>
      <c r="B54" s="159">
        <v>93997836.390000001</v>
      </c>
      <c r="C54" s="160">
        <v>24.440421012101261</v>
      </c>
      <c r="D54" s="159">
        <v>109823873.5</v>
      </c>
      <c r="E54" s="160">
        <v>16.836597221596964</v>
      </c>
      <c r="G54" s="205"/>
    </row>
    <row r="55" spans="1:7">
      <c r="A55" s="201" t="s">
        <v>138</v>
      </c>
      <c r="B55" s="164">
        <v>2700244494.25</v>
      </c>
      <c r="C55" s="168">
        <v>2.8792126551916168</v>
      </c>
      <c r="D55" s="164">
        <v>2660742184.1100001</v>
      </c>
      <c r="E55" s="168">
        <v>-1.4629160516433803</v>
      </c>
      <c r="G55" s="205"/>
    </row>
    <row r="56" spans="1:7" ht="16.5" thickBot="1">
      <c r="A56" s="169" t="s">
        <v>33</v>
      </c>
      <c r="B56" s="170">
        <v>112625120411.33998</v>
      </c>
      <c r="C56" s="172">
        <v>-1.6979660487352902E-2</v>
      </c>
      <c r="D56" s="170">
        <v>116554075690.46002</v>
      </c>
      <c r="E56" s="177">
        <v>3.4885248200138157E-2</v>
      </c>
      <c r="G56" s="205"/>
    </row>
    <row r="57" spans="1:7" ht="48" customHeight="1" thickTop="1">
      <c r="A57" s="481" t="s">
        <v>116</v>
      </c>
      <c r="B57" s="482"/>
      <c r="C57" s="482"/>
      <c r="D57" s="482"/>
      <c r="E57" s="482"/>
      <c r="F57" s="482"/>
      <c r="G57" s="482"/>
    </row>
    <row r="58" spans="1:7">
      <c r="A58" s="473" t="s">
        <v>115</v>
      </c>
      <c r="B58" s="473"/>
      <c r="C58" s="473"/>
      <c r="D58" s="473"/>
      <c r="E58" s="473"/>
      <c r="F58" s="473"/>
      <c r="G58" s="473"/>
    </row>
  </sheetData>
  <customSheetViews>
    <customSheetView guid="{85C796D9-9862-45FD-9C76-C539D15E6DB8}" scale="80" hiddenRows="1" hiddenColumns="1">
      <selection sqref="A1:G1"/>
      <pageMargins left="0.7" right="0.7" top="0.75" bottom="0.75" header="0.3" footer="0.3"/>
    </customSheetView>
    <customSheetView guid="{BE2CF08A-2A64-484B-8025-AFF180C9E95D}" hiddenRows="1" hiddenColumns="1">
      <selection sqref="A1:G1"/>
      <pageMargins left="0.7" right="0.7" top="0.75" bottom="0.75" header="0.3" footer="0.3"/>
    </customSheetView>
  </customSheetViews>
  <mergeCells count="5">
    <mergeCell ref="A57:G57"/>
    <mergeCell ref="A1:G1"/>
    <mergeCell ref="A28:G28"/>
    <mergeCell ref="A30:G30"/>
    <mergeCell ref="A58:G58"/>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35"/>
  <sheetViews>
    <sheetView zoomScaleNormal="100" workbookViewId="0">
      <selection sqref="A1:C1"/>
    </sheetView>
  </sheetViews>
  <sheetFormatPr defaultColWidth="0" defaultRowHeight="15" zeroHeight="1"/>
  <cols>
    <col min="1" max="1" width="38.85546875" style="182" customWidth="1"/>
    <col min="2" max="2" width="21" style="182" customWidth="1"/>
    <col min="3" max="3" width="14" style="188" customWidth="1"/>
    <col min="4" max="16384" width="7.140625" style="182" hidden="1"/>
  </cols>
  <sheetData>
    <row r="1" spans="1:4" ht="86.25" customHeight="1">
      <c r="A1" s="465" t="s">
        <v>2605</v>
      </c>
      <c r="B1" s="465"/>
      <c r="C1" s="465"/>
    </row>
    <row r="2" spans="1:4" ht="30">
      <c r="A2" s="183" t="s">
        <v>117</v>
      </c>
      <c r="B2" s="185">
        <v>2018</v>
      </c>
      <c r="C2" s="184" t="s">
        <v>2391</v>
      </c>
    </row>
    <row r="3" spans="1:4">
      <c r="A3" s="209" t="s">
        <v>118</v>
      </c>
      <c r="B3" s="189">
        <v>46774001867.919998</v>
      </c>
      <c r="C3" s="190">
        <v>0.40130730384873592</v>
      </c>
    </row>
    <row r="4" spans="1:4">
      <c r="A4" s="209" t="s">
        <v>119</v>
      </c>
      <c r="B4" s="217"/>
      <c r="C4" s="210"/>
    </row>
    <row r="5" spans="1:4">
      <c r="A5" s="209" t="s">
        <v>120</v>
      </c>
      <c r="B5" s="187">
        <v>21342442405.09</v>
      </c>
      <c r="C5" s="188">
        <v>18.31119356286645</v>
      </c>
    </row>
    <row r="6" spans="1:4">
      <c r="A6" s="209" t="s">
        <v>121</v>
      </c>
      <c r="B6" s="187">
        <v>5472209321.1499996</v>
      </c>
      <c r="C6" s="188">
        <v>4.6949961112324292</v>
      </c>
    </row>
    <row r="7" spans="1:4">
      <c r="A7" s="209" t="s">
        <v>122</v>
      </c>
      <c r="B7" s="187">
        <v>1138881895.8099999</v>
      </c>
      <c r="C7" s="188">
        <v>0.97712747414736512</v>
      </c>
    </row>
    <row r="8" spans="1:4">
      <c r="A8" s="209" t="s">
        <v>123</v>
      </c>
      <c r="B8" s="187">
        <v>2633515070.2399998</v>
      </c>
      <c r="C8" s="211">
        <v>2.2594791770594034</v>
      </c>
    </row>
    <row r="9" spans="1:4">
      <c r="A9" s="209"/>
      <c r="B9" s="212">
        <v>30587048692.290001</v>
      </c>
      <c r="C9" s="194">
        <v>26.242796325305644</v>
      </c>
    </row>
    <row r="10" spans="1:4">
      <c r="A10" s="209" t="s">
        <v>127</v>
      </c>
      <c r="B10" s="187">
        <v>12169242733.799999</v>
      </c>
      <c r="C10" s="188">
        <v>10.440855595748211</v>
      </c>
    </row>
    <row r="11" spans="1:4">
      <c r="A11" s="209" t="s">
        <v>17</v>
      </c>
      <c r="B11" s="187"/>
    </row>
    <row r="12" spans="1:4">
      <c r="A12" s="209" t="s">
        <v>128</v>
      </c>
      <c r="B12" s="187">
        <v>3657082599.5100002</v>
      </c>
      <c r="C12" s="188">
        <v>3.1376702855268181</v>
      </c>
      <c r="D12" s="213"/>
    </row>
    <row r="13" spans="1:4">
      <c r="A13" s="209" t="s">
        <v>129</v>
      </c>
      <c r="B13" s="187">
        <v>3834696334.6300001</v>
      </c>
      <c r="C13" s="188">
        <v>3.2900576937472734</v>
      </c>
      <c r="D13" s="213"/>
    </row>
    <row r="14" spans="1:4">
      <c r="A14" s="209"/>
      <c r="B14" s="212">
        <v>7491778934.1400003</v>
      </c>
      <c r="C14" s="194">
        <v>6.427727979274092</v>
      </c>
      <c r="D14" s="213"/>
    </row>
    <row r="15" spans="1:4">
      <c r="A15" s="209" t="s">
        <v>124</v>
      </c>
      <c r="B15" s="187">
        <v>6381670143.96</v>
      </c>
      <c r="C15" s="188">
        <v>5.4752869911715507</v>
      </c>
    </row>
    <row r="16" spans="1:4">
      <c r="A16" s="209" t="s">
        <v>130</v>
      </c>
      <c r="B16" s="187">
        <v>3506741647.6999998</v>
      </c>
      <c r="C16" s="188">
        <v>3.0086821305271849</v>
      </c>
      <c r="D16" s="213"/>
    </row>
    <row r="17" spans="1:5">
      <c r="A17" s="209" t="s">
        <v>138</v>
      </c>
      <c r="B17" s="214">
        <v>2660742184.1100001</v>
      </c>
      <c r="C17" s="188">
        <v>2.2828392472317316</v>
      </c>
    </row>
    <row r="18" spans="1:5">
      <c r="A18" s="209" t="s">
        <v>2341</v>
      </c>
      <c r="B18" s="187">
        <v>1592837164.1600001</v>
      </c>
      <c r="C18" s="188">
        <v>1.3666078639671067</v>
      </c>
    </row>
    <row r="19" spans="1:5">
      <c r="A19" s="209" t="s">
        <v>134</v>
      </c>
      <c r="B19" s="187">
        <v>1171786433.52</v>
      </c>
      <c r="C19" s="188">
        <v>1.005358608507168</v>
      </c>
    </row>
    <row r="20" spans="1:5">
      <c r="A20" s="209" t="s">
        <v>132</v>
      </c>
      <c r="B20" s="187">
        <v>1004352136.99</v>
      </c>
      <c r="C20" s="188">
        <v>0.86170486191947604</v>
      </c>
    </row>
    <row r="21" spans="1:5">
      <c r="A21" s="209" t="s">
        <v>125</v>
      </c>
      <c r="B21" s="187">
        <v>598534082.53999996</v>
      </c>
      <c r="C21" s="188">
        <v>0.51352479867762379</v>
      </c>
    </row>
    <row r="22" spans="1:5" ht="18">
      <c r="A22" s="209" t="s">
        <v>2599</v>
      </c>
      <c r="B22" s="187">
        <v>627932600.26999998</v>
      </c>
      <c r="C22" s="188">
        <v>0.53874787007675307</v>
      </c>
    </row>
    <row r="23" spans="1:5">
      <c r="A23" s="209" t="s">
        <v>133</v>
      </c>
      <c r="B23" s="187">
        <v>502806552.07999998</v>
      </c>
      <c r="C23" s="188">
        <v>0.43139336750036528</v>
      </c>
    </row>
    <row r="24" spans="1:5">
      <c r="A24" s="209" t="s">
        <v>126</v>
      </c>
      <c r="B24" s="187">
        <v>793876185.70000005</v>
      </c>
      <c r="C24" s="188">
        <v>0.68112262998708595</v>
      </c>
    </row>
    <row r="25" spans="1:5">
      <c r="A25" s="209" t="s">
        <v>135</v>
      </c>
      <c r="B25" s="187">
        <v>332179574.85000002</v>
      </c>
      <c r="C25" s="188">
        <v>0.28500039392203685</v>
      </c>
      <c r="D25" s="213"/>
    </row>
    <row r="26" spans="1:5">
      <c r="A26" s="209" t="s">
        <v>131</v>
      </c>
      <c r="B26" s="187">
        <v>187248288.91</v>
      </c>
      <c r="C26" s="188">
        <v>0.16065357457536453</v>
      </c>
    </row>
    <row r="27" spans="1:5">
      <c r="A27" s="209" t="s">
        <v>137</v>
      </c>
      <c r="B27" s="187">
        <v>109823873.5</v>
      </c>
      <c r="C27" s="188">
        <v>9.4225682670819821E-2</v>
      </c>
    </row>
    <row r="28" spans="1:5">
      <c r="A28" s="209" t="s">
        <v>136</v>
      </c>
      <c r="B28" s="192">
        <v>61472594.020000003</v>
      </c>
      <c r="C28" s="188">
        <v>5.2741694064184115E-2</v>
      </c>
    </row>
    <row r="29" spans="1:5">
      <c r="A29" s="209" t="s">
        <v>141</v>
      </c>
      <c r="B29" s="192">
        <v>4218225888.8599997</v>
      </c>
      <c r="C29" s="194">
        <v>3.6191148733937091</v>
      </c>
    </row>
    <row r="30" spans="1:5" ht="15.75" thickBot="1">
      <c r="A30" s="209" t="s">
        <v>33</v>
      </c>
      <c r="B30" s="196">
        <v>116554075690.46001</v>
      </c>
      <c r="C30" s="215">
        <v>1</v>
      </c>
    </row>
    <row r="31" spans="1:5" ht="15.75" thickTop="1">
      <c r="A31" s="466" t="s">
        <v>31</v>
      </c>
      <c r="B31" s="466"/>
      <c r="C31" s="466"/>
    </row>
    <row r="32" spans="1:5">
      <c r="A32" s="473" t="s">
        <v>115</v>
      </c>
      <c r="B32" s="473"/>
      <c r="C32" s="473"/>
      <c r="D32" s="216"/>
      <c r="E32" s="216"/>
    </row>
    <row r="33" hidden="1"/>
    <row r="34" hidden="1"/>
    <row r="35" hidden="1"/>
  </sheetData>
  <customSheetViews>
    <customSheetView guid="{85C796D9-9862-45FD-9C76-C539D15E6DB8}" hiddenRows="1" hiddenColumns="1">
      <selection sqref="A1:E1"/>
      <pageMargins left="0.75" right="0.75" top="1" bottom="1" header="0.5" footer="0.5"/>
      <pageSetup scale="78" orientation="portrait" horizontalDpi="1200" verticalDpi="1200" r:id="rId1"/>
      <headerFooter alignWithMargins="0"/>
    </customSheetView>
    <customSheetView guid="{BE2CF08A-2A64-484B-8025-AFF180C9E95D}" hiddenRows="1" hiddenColumns="1">
      <selection sqref="A1:E1"/>
      <pageMargins left="0.75" right="0.75" top="1" bottom="1" header="0.5" footer="0.5"/>
      <pageSetup scale="78" orientation="portrait" horizontalDpi="1200" verticalDpi="1200" r:id="rId2"/>
      <headerFooter alignWithMargins="0"/>
    </customSheetView>
  </customSheetViews>
  <mergeCells count="3">
    <mergeCell ref="A1:C1"/>
    <mergeCell ref="A31:C31"/>
    <mergeCell ref="A32:C32"/>
  </mergeCells>
  <pageMargins left="0.75" right="0.75" top="1" bottom="1" header="0.5" footer="0.5"/>
  <pageSetup scale="78" orientation="portrait" horizontalDpi="1200" verticalDpi="1200" r:id="rId3"/>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tabColor rgb="FF00B0F0"/>
  </sheetPr>
  <dimension ref="A1:XFD25"/>
  <sheetViews>
    <sheetView zoomScaleNormal="100" workbookViewId="0">
      <selection sqref="A1:G1"/>
    </sheetView>
  </sheetViews>
  <sheetFormatPr defaultColWidth="0" defaultRowHeight="15" zeroHeight="1"/>
  <cols>
    <col min="1" max="1" width="49.5703125" style="17" bestFit="1" customWidth="1"/>
    <col min="2" max="4" width="18.140625" style="17" bestFit="1" customWidth="1"/>
    <col min="5" max="5" width="19.42578125" style="17" bestFit="1" customWidth="1"/>
    <col min="6" max="6" width="18.140625" style="17" bestFit="1" customWidth="1"/>
    <col min="7" max="7" width="18.85546875" style="17" customWidth="1"/>
    <col min="8" max="16384" width="25.85546875" style="17" hidden="1"/>
  </cols>
  <sheetData>
    <row r="1" spans="1:7 16384:16384" ht="69.75" customHeight="1">
      <c r="A1" s="462" t="s">
        <v>2606</v>
      </c>
      <c r="B1" s="462"/>
      <c r="C1" s="462"/>
      <c r="D1" s="462"/>
      <c r="E1" s="462"/>
      <c r="F1" s="462"/>
      <c r="G1" s="462"/>
    </row>
    <row r="2" spans="1:7 16384:16384" s="219" customFormat="1" ht="31.5">
      <c r="A2" s="150"/>
      <c r="B2" s="35" t="s">
        <v>139</v>
      </c>
      <c r="C2" s="35" t="s">
        <v>140</v>
      </c>
      <c r="D2" s="218" t="s">
        <v>2343</v>
      </c>
      <c r="E2" s="218" t="s">
        <v>2342</v>
      </c>
      <c r="F2" s="35" t="s">
        <v>141</v>
      </c>
      <c r="G2" s="35" t="s">
        <v>142</v>
      </c>
    </row>
    <row r="3" spans="1:7 16384:16384" s="222" customFormat="1" ht="33" customHeight="1">
      <c r="A3" s="220" t="s">
        <v>143</v>
      </c>
      <c r="B3" s="221"/>
      <c r="C3" s="221"/>
      <c r="D3" s="221"/>
      <c r="E3" s="221"/>
      <c r="F3" s="221"/>
      <c r="G3" s="221"/>
    </row>
    <row r="4" spans="1:7 16384:16384" s="222" customFormat="1">
      <c r="A4" s="223" t="s">
        <v>144</v>
      </c>
      <c r="B4" s="82">
        <v>68892208.799999997</v>
      </c>
      <c r="C4" s="82">
        <v>37648232.270000003</v>
      </c>
      <c r="D4" s="82">
        <v>256937</v>
      </c>
      <c r="E4" s="224">
        <v>0</v>
      </c>
      <c r="F4" s="82">
        <v>90910792.819999993</v>
      </c>
      <c r="G4" s="82">
        <v>197708170.88999999</v>
      </c>
      <c r="XFD4" s="225"/>
    </row>
    <row r="5" spans="1:7 16384:16384" s="222" customFormat="1">
      <c r="A5" s="223" t="s">
        <v>145</v>
      </c>
      <c r="B5" s="38">
        <v>185851327.19</v>
      </c>
      <c r="C5" s="38">
        <v>417293996.25</v>
      </c>
      <c r="D5" s="38"/>
      <c r="E5" s="38">
        <v>0</v>
      </c>
      <c r="F5" s="38">
        <v>305501896.74000001</v>
      </c>
      <c r="G5" s="226">
        <v>908647220.18000007</v>
      </c>
    </row>
    <row r="6" spans="1:7 16384:16384" s="222" customFormat="1">
      <c r="A6" s="223" t="s">
        <v>146</v>
      </c>
      <c r="B6" s="38">
        <v>4141192.48</v>
      </c>
      <c r="C6" s="38">
        <v>29652553.289999999</v>
      </c>
      <c r="D6" s="38">
        <v>984662000.40999997</v>
      </c>
      <c r="E6" s="38">
        <v>26785253378.080002</v>
      </c>
      <c r="F6" s="38">
        <v>182395681.59</v>
      </c>
      <c r="G6" s="226">
        <v>27986104805.850002</v>
      </c>
    </row>
    <row r="7" spans="1:7 16384:16384" s="222" customFormat="1">
      <c r="A7" s="223" t="s">
        <v>147</v>
      </c>
      <c r="B7" s="38">
        <v>166795564.44</v>
      </c>
      <c r="C7" s="38">
        <v>333238107.24000001</v>
      </c>
      <c r="D7" s="38">
        <v>2522389.75</v>
      </c>
      <c r="E7" s="38">
        <v>5620548.8300000001</v>
      </c>
      <c r="F7" s="38">
        <v>225632310.77000001</v>
      </c>
      <c r="G7" s="226">
        <v>733808921.02999997</v>
      </c>
    </row>
    <row r="8" spans="1:7 16384:16384" s="222" customFormat="1">
      <c r="A8" s="223" t="s">
        <v>148</v>
      </c>
      <c r="B8" s="38">
        <v>102767038.91</v>
      </c>
      <c r="C8" s="38">
        <v>105251543.12</v>
      </c>
      <c r="D8" s="38">
        <v>48221996.789999999</v>
      </c>
      <c r="E8" s="38">
        <v>14584483.5</v>
      </c>
      <c r="F8" s="38">
        <v>116253908.42</v>
      </c>
      <c r="G8" s="226">
        <v>387078970.74000001</v>
      </c>
    </row>
    <row r="9" spans="1:7 16384:16384" s="222" customFormat="1">
      <c r="A9" s="227" t="s">
        <v>149</v>
      </c>
      <c r="B9" s="38">
        <v>125460935.15000001</v>
      </c>
      <c r="C9" s="38">
        <v>68304651.510000005</v>
      </c>
      <c r="D9" s="38">
        <v>0</v>
      </c>
      <c r="E9" s="38">
        <v>9202312.2200000007</v>
      </c>
      <c r="F9" s="38">
        <v>72446143.709999993</v>
      </c>
      <c r="G9" s="226">
        <v>275414042.59000003</v>
      </c>
    </row>
    <row r="10" spans="1:7 16384:16384" s="222" customFormat="1" ht="15.75">
      <c r="A10" s="228" t="s">
        <v>2533</v>
      </c>
      <c r="B10" s="40">
        <v>653908266.96999991</v>
      </c>
      <c r="C10" s="40">
        <v>991389083.67999995</v>
      </c>
      <c r="D10" s="40">
        <v>1035663323.9499999</v>
      </c>
      <c r="E10" s="40">
        <v>26814660722.630005</v>
      </c>
      <c r="F10" s="40">
        <v>993140734.04999995</v>
      </c>
      <c r="G10" s="40">
        <v>30488762131.280003</v>
      </c>
    </row>
    <row r="11" spans="1:7 16384:16384" s="222" customFormat="1" ht="33" customHeight="1">
      <c r="A11" s="229" t="s">
        <v>151</v>
      </c>
      <c r="B11" s="38"/>
      <c r="C11" s="38"/>
      <c r="D11" s="38"/>
      <c r="E11" s="38"/>
      <c r="F11" s="38"/>
      <c r="G11" s="38"/>
    </row>
    <row r="12" spans="1:7 16384:16384" s="222" customFormat="1">
      <c r="A12" s="230" t="s">
        <v>152</v>
      </c>
      <c r="B12" s="38">
        <v>104006051.23999999</v>
      </c>
      <c r="C12" s="38">
        <v>113046296.18000001</v>
      </c>
      <c r="D12" s="38"/>
      <c r="E12" s="38"/>
      <c r="F12" s="38"/>
      <c r="G12" s="38">
        <v>217052347.42000002</v>
      </c>
    </row>
    <row r="13" spans="1:7 16384:16384" s="222" customFormat="1">
      <c r="A13" s="230" t="s">
        <v>153</v>
      </c>
      <c r="B13" s="38">
        <v>14468.79</v>
      </c>
      <c r="C13" s="38">
        <v>20395.419999999998</v>
      </c>
      <c r="D13" s="38"/>
      <c r="E13" s="38"/>
      <c r="F13" s="38"/>
      <c r="G13" s="38">
        <v>34864.21</v>
      </c>
    </row>
    <row r="14" spans="1:7 16384:16384" s="222" customFormat="1">
      <c r="A14" s="230" t="s">
        <v>154</v>
      </c>
      <c r="B14" s="38">
        <v>7087960.25</v>
      </c>
      <c r="C14" s="38"/>
      <c r="D14" s="38"/>
      <c r="E14" s="38"/>
      <c r="F14" s="38"/>
      <c r="G14" s="143">
        <v>7087960.25</v>
      </c>
    </row>
    <row r="15" spans="1:7 16384:16384" s="222" customFormat="1" ht="15.75">
      <c r="A15" s="228" t="s">
        <v>2534</v>
      </c>
      <c r="B15" s="40">
        <v>111108480.28</v>
      </c>
      <c r="C15" s="40">
        <v>113066691.60000001</v>
      </c>
      <c r="D15" s="40">
        <v>0</v>
      </c>
      <c r="E15" s="40">
        <v>0</v>
      </c>
      <c r="F15" s="40">
        <v>0</v>
      </c>
      <c r="G15" s="144">
        <v>224175171.88000003</v>
      </c>
    </row>
    <row r="16" spans="1:7 16384:16384" s="222" customFormat="1" ht="33" customHeight="1">
      <c r="A16" s="229" t="s">
        <v>155</v>
      </c>
      <c r="B16" s="38"/>
      <c r="C16" s="38"/>
      <c r="D16" s="38"/>
      <c r="E16" s="38"/>
      <c r="F16" s="38"/>
      <c r="G16" s="38"/>
    </row>
    <row r="17" spans="1:7" s="222" customFormat="1">
      <c r="A17" s="230" t="s">
        <v>156</v>
      </c>
      <c r="B17" s="38">
        <v>5803790706.2399998</v>
      </c>
      <c r="C17" s="38"/>
      <c r="D17" s="38"/>
      <c r="E17" s="38"/>
      <c r="F17" s="38"/>
      <c r="G17" s="38">
        <v>5803790706.2399998</v>
      </c>
    </row>
    <row r="18" spans="1:7" s="222" customFormat="1">
      <c r="A18" s="230" t="s">
        <v>157</v>
      </c>
      <c r="B18" s="38"/>
      <c r="C18" s="38">
        <v>547998227.17999995</v>
      </c>
      <c r="D18" s="38"/>
      <c r="E18" s="38"/>
      <c r="F18" s="38"/>
      <c r="G18" s="38">
        <v>547998227.17999995</v>
      </c>
    </row>
    <row r="19" spans="1:7" s="222" customFormat="1">
      <c r="A19" s="230" t="s">
        <v>158</v>
      </c>
      <c r="B19" s="38"/>
      <c r="C19" s="38"/>
      <c r="D19" s="38"/>
      <c r="E19" s="38"/>
      <c r="F19" s="38">
        <v>1944514705.5699999</v>
      </c>
      <c r="G19" s="38">
        <v>1944514705.5699999</v>
      </c>
    </row>
    <row r="20" spans="1:7" s="222" customFormat="1">
      <c r="A20" s="231" t="s">
        <v>159</v>
      </c>
      <c r="B20" s="38"/>
      <c r="C20" s="38"/>
      <c r="D20" s="38"/>
      <c r="E20" s="38"/>
      <c r="F20" s="38">
        <v>619304464.88999999</v>
      </c>
      <c r="G20" s="38">
        <v>619304464.88999999</v>
      </c>
    </row>
    <row r="21" spans="1:7" s="222" customFormat="1" ht="30">
      <c r="A21" s="231" t="s">
        <v>160</v>
      </c>
      <c r="B21" s="38"/>
      <c r="C21" s="38"/>
      <c r="D21" s="38"/>
      <c r="E21" s="38"/>
      <c r="F21" s="38">
        <v>57592943.079999998</v>
      </c>
      <c r="G21" s="38">
        <v>57592943.079999998</v>
      </c>
    </row>
    <row r="22" spans="1:7" s="222" customFormat="1" ht="15.75">
      <c r="A22" s="228" t="s">
        <v>2535</v>
      </c>
      <c r="B22" s="40">
        <v>5803790706.2399998</v>
      </c>
      <c r="C22" s="40">
        <v>547998227.17999995</v>
      </c>
      <c r="D22" s="40">
        <v>0</v>
      </c>
      <c r="E22" s="40">
        <v>0</v>
      </c>
      <c r="F22" s="40">
        <v>2621412113.54</v>
      </c>
      <c r="G22" s="40">
        <v>8973201046.9599991</v>
      </c>
    </row>
    <row r="23" spans="1:7" s="222" customFormat="1" ht="16.5" thickBot="1">
      <c r="A23" s="220" t="s">
        <v>161</v>
      </c>
      <c r="B23" s="232">
        <v>6568807453.4899998</v>
      </c>
      <c r="C23" s="232">
        <v>1652454002.46</v>
      </c>
      <c r="D23" s="232">
        <v>1035663323.9499999</v>
      </c>
      <c r="E23" s="232">
        <v>26814660722.630005</v>
      </c>
      <c r="F23" s="232">
        <v>3614552847.5900002</v>
      </c>
      <c r="G23" s="232">
        <v>39686138350.120003</v>
      </c>
    </row>
    <row r="24" spans="1:7" s="222" customFormat="1" ht="29.25" customHeight="1" thickTop="1">
      <c r="A24" s="475" t="s">
        <v>31</v>
      </c>
      <c r="B24" s="475"/>
      <c r="C24" s="475"/>
      <c r="D24" s="475"/>
      <c r="E24" s="475"/>
      <c r="F24" s="475"/>
      <c r="G24" s="475"/>
    </row>
    <row r="25" spans="1:7">
      <c r="A25" s="476" t="s">
        <v>115</v>
      </c>
      <c r="B25" s="476"/>
      <c r="C25" s="476"/>
      <c r="D25" s="476"/>
      <c r="E25" s="476"/>
      <c r="F25" s="476"/>
      <c r="G25" s="476"/>
    </row>
  </sheetData>
  <customSheetViews>
    <customSheetView guid="{85C796D9-9862-45FD-9C76-C539D15E6DB8}" hiddenRows="1" hiddenColumns="1">
      <selection sqref="A1:G1"/>
      <pageMargins left="0.7" right="0.7" top="0.75" bottom="0.75" header="0.3" footer="0.3"/>
    </customSheetView>
    <customSheetView guid="{BE2CF08A-2A64-484B-8025-AFF180C9E95D}" hiddenRows="1" hiddenColumns="1">
      <selection sqref="A1:G1"/>
      <pageMargins left="0.7" right="0.7" top="0.75" bottom="0.75" header="0.3" footer="0.3"/>
    </customSheetView>
  </customSheetViews>
  <mergeCells count="3">
    <mergeCell ref="A1:G1"/>
    <mergeCell ref="A25:G25"/>
    <mergeCell ref="A24:G24"/>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tabColor rgb="FF00B0F0"/>
  </sheetPr>
  <dimension ref="A1:F30"/>
  <sheetViews>
    <sheetView zoomScaleNormal="100" workbookViewId="0">
      <selection sqref="A1:F1"/>
    </sheetView>
  </sheetViews>
  <sheetFormatPr defaultColWidth="0" defaultRowHeight="15" zeroHeight="1"/>
  <cols>
    <col min="1" max="1" width="42.140625" style="17" customWidth="1"/>
    <col min="2" max="2" width="18.5703125" style="17" bestFit="1" customWidth="1"/>
    <col min="3" max="3" width="19.7109375" style="17" bestFit="1" customWidth="1"/>
    <col min="4" max="4" width="17.42578125" style="17" bestFit="1" customWidth="1"/>
    <col min="5" max="5" width="19.85546875" style="17" bestFit="1" customWidth="1"/>
    <col min="6" max="6" width="18.5703125" style="17" bestFit="1" customWidth="1"/>
    <col min="7" max="16384" width="9.140625" style="17" hidden="1"/>
  </cols>
  <sheetData>
    <row r="1" spans="1:6" ht="66" customHeight="1">
      <c r="A1" s="483" t="s">
        <v>2685</v>
      </c>
      <c r="B1" s="483"/>
      <c r="C1" s="483"/>
      <c r="D1" s="483"/>
      <c r="E1" s="483"/>
      <c r="F1" s="483"/>
    </row>
    <row r="2" spans="1:6" ht="90">
      <c r="A2" s="440" t="s">
        <v>162</v>
      </c>
      <c r="B2" s="441" t="s">
        <v>163</v>
      </c>
      <c r="C2" s="441" t="s">
        <v>164</v>
      </c>
      <c r="D2" s="441" t="s">
        <v>165</v>
      </c>
      <c r="E2" s="441" t="s">
        <v>166</v>
      </c>
      <c r="F2" s="442" t="s">
        <v>167</v>
      </c>
    </row>
    <row r="3" spans="1:6" ht="15.75">
      <c r="A3" s="443" t="s">
        <v>168</v>
      </c>
      <c r="B3" s="444">
        <v>20313184244.189999</v>
      </c>
      <c r="C3" s="444">
        <v>7579707007.3299999</v>
      </c>
      <c r="D3" s="445">
        <v>5827466650.6300001</v>
      </c>
      <c r="E3" s="445">
        <v>705734433.38999999</v>
      </c>
      <c r="F3" s="445">
        <v>0.25</v>
      </c>
    </row>
    <row r="4" spans="1:6" ht="15.75">
      <c r="A4" s="443" t="s">
        <v>169</v>
      </c>
      <c r="B4" s="446">
        <v>27874768300.509998</v>
      </c>
      <c r="C4" s="446">
        <v>6140814423.4700003</v>
      </c>
      <c r="D4" s="447">
        <v>5022257142.0799999</v>
      </c>
      <c r="E4" s="446">
        <v>1877802743.78</v>
      </c>
      <c r="F4" s="447"/>
    </row>
    <row r="5" spans="1:6" ht="15.75">
      <c r="A5" s="443" t="s">
        <v>170</v>
      </c>
      <c r="B5" s="446">
        <f>104713793.23+21873100215.64</f>
        <v>21977814008.869999</v>
      </c>
      <c r="C5" s="446">
        <v>3002215018.6300001</v>
      </c>
      <c r="D5" s="447">
        <f>3880532364.66+528799464.76</f>
        <v>4409331829.4200001</v>
      </c>
      <c r="E5" s="446">
        <v>490065031.05000001</v>
      </c>
      <c r="F5" s="447"/>
    </row>
    <row r="6" spans="1:6" ht="15.75">
      <c r="A6" s="443" t="s">
        <v>171</v>
      </c>
      <c r="B6" s="446">
        <v>1124604320.3399999</v>
      </c>
      <c r="C6" s="446"/>
      <c r="D6" s="447">
        <v>528137651.04000002</v>
      </c>
      <c r="E6" s="446">
        <v>679592458.53999996</v>
      </c>
      <c r="F6" s="447"/>
    </row>
    <row r="7" spans="1:6" ht="15.75">
      <c r="A7" s="448" t="s">
        <v>172</v>
      </c>
      <c r="B7" s="446">
        <v>22847315.300000001</v>
      </c>
      <c r="C7" s="446">
        <v>1187833112.5</v>
      </c>
      <c r="D7" s="447">
        <v>1561724218.1099999</v>
      </c>
      <c r="E7" s="446">
        <v>446204320.79000002</v>
      </c>
      <c r="F7" s="447"/>
    </row>
    <row r="8" spans="1:6" ht="15.75">
      <c r="A8" s="448" t="s">
        <v>173</v>
      </c>
      <c r="B8" s="446">
        <v>85748.77</v>
      </c>
      <c r="C8" s="446"/>
      <c r="D8" s="447"/>
      <c r="E8" s="446"/>
      <c r="F8" s="447"/>
    </row>
    <row r="9" spans="1:6" ht="15.75">
      <c r="A9" s="448" t="s">
        <v>174</v>
      </c>
      <c r="B9" s="446"/>
      <c r="C9" s="446"/>
      <c r="D9" s="447"/>
      <c r="E9" s="446"/>
      <c r="F9" s="447"/>
    </row>
    <row r="10" spans="1:6" ht="15.75">
      <c r="A10" s="443" t="s">
        <v>175</v>
      </c>
      <c r="B10" s="446"/>
      <c r="C10" s="446">
        <v>8102993058.5</v>
      </c>
      <c r="D10" s="447">
        <v>1073413457.53</v>
      </c>
      <c r="E10" s="446">
        <v>8985870810</v>
      </c>
      <c r="F10" s="447"/>
    </row>
    <row r="11" spans="1:6" ht="15.75">
      <c r="A11" s="443" t="s">
        <v>176</v>
      </c>
      <c r="B11" s="449">
        <f>5240378341.87+527429.52+27974337.91+65075665804.86+13041675295.55</f>
        <v>83386221209.710007</v>
      </c>
      <c r="C11" s="449">
        <v>13420650940.66</v>
      </c>
      <c r="D11" s="450">
        <f>3932930.59+298189549.24+229398655.45+916024389.3+8740971318.26</f>
        <v>10188516842.84</v>
      </c>
      <c r="E11" s="449">
        <f>17806893476.66+35626378.14</f>
        <v>17842519854.799999</v>
      </c>
      <c r="F11" s="450">
        <f>143919192.49+2436781146.09+157520884.16</f>
        <v>2738221222.7399998</v>
      </c>
    </row>
    <row r="12" spans="1:6" ht="31.5" customHeight="1">
      <c r="A12" s="448" t="s">
        <v>177</v>
      </c>
      <c r="B12" s="451">
        <f>SUM(B3:B11)</f>
        <v>154699525147.69</v>
      </c>
      <c r="C12" s="451">
        <f>SUM(C3:C11)</f>
        <v>39434213561.089996</v>
      </c>
      <c r="D12" s="451">
        <f>SUM(D3:D11)</f>
        <v>28610847791.649998</v>
      </c>
      <c r="E12" s="451">
        <f>SUM(E3:E11)</f>
        <v>31027789652.349998</v>
      </c>
      <c r="F12" s="452">
        <f>SUM(F3:F11)</f>
        <v>2738221222.9899998</v>
      </c>
    </row>
    <row r="13" spans="1:6" ht="32.25" customHeight="1">
      <c r="A13" s="443" t="s">
        <v>178</v>
      </c>
      <c r="B13" s="453">
        <v>20335310295.389999</v>
      </c>
      <c r="C13" s="454">
        <v>2212055270</v>
      </c>
      <c r="D13" s="455">
        <v>221959096.86000001</v>
      </c>
      <c r="E13" s="453">
        <v>177374045.41999999</v>
      </c>
      <c r="F13" s="455"/>
    </row>
    <row r="14" spans="1:6" ht="32.25" customHeight="1" thickBot="1">
      <c r="A14" s="456" t="s">
        <v>2686</v>
      </c>
      <c r="B14" s="457">
        <f>B12+B13</f>
        <v>175034835443.08002</v>
      </c>
      <c r="C14" s="457">
        <f>C12+C13</f>
        <v>41646268831.089996</v>
      </c>
      <c r="D14" s="457">
        <f>D12+D13</f>
        <v>28832806888.509998</v>
      </c>
      <c r="E14" s="457">
        <f>E12+E13</f>
        <v>31205163697.769997</v>
      </c>
      <c r="F14" s="458">
        <f>F12+F13</f>
        <v>2738221222.9899998</v>
      </c>
    </row>
    <row r="15" spans="1:6" ht="12.75" customHeight="1" thickTop="1">
      <c r="A15" s="459"/>
      <c r="B15" s="460"/>
      <c r="C15" s="460"/>
      <c r="D15" s="460"/>
      <c r="E15" s="460"/>
      <c r="F15" s="461"/>
    </row>
    <row r="16" spans="1:6" ht="75">
      <c r="A16" s="440" t="s">
        <v>162</v>
      </c>
      <c r="B16" s="441" t="s">
        <v>179</v>
      </c>
      <c r="C16" s="442" t="s">
        <v>180</v>
      </c>
      <c r="D16" s="441" t="s">
        <v>181</v>
      </c>
      <c r="E16" s="441" t="s">
        <v>182</v>
      </c>
      <c r="F16" s="441" t="s">
        <v>183</v>
      </c>
    </row>
    <row r="17" spans="1:6" ht="15.75">
      <c r="A17" s="443" t="s">
        <v>168</v>
      </c>
      <c r="B17" s="444">
        <v>0</v>
      </c>
      <c r="C17" s="445">
        <v>56802546.910000004</v>
      </c>
      <c r="D17" s="444">
        <v>21273984.82</v>
      </c>
      <c r="E17" s="444">
        <v>282909370.17000002</v>
      </c>
      <c r="F17" s="444">
        <f>B3+C3+D3+E3+F3+B17+C17+D17+E17</f>
        <v>34787078237.690002</v>
      </c>
    </row>
    <row r="18" spans="1:6" ht="15.75">
      <c r="A18" s="443" t="s">
        <v>169</v>
      </c>
      <c r="B18" s="447"/>
      <c r="C18" s="447">
        <v>111658797.59</v>
      </c>
      <c r="D18" s="446"/>
      <c r="E18" s="446">
        <v>237167473.11000001</v>
      </c>
      <c r="F18" s="446">
        <f t="shared" ref="F18:F27" si="0">B4+C4+D4+E4+F4+B18+C18+D18+E18</f>
        <v>41264468880.539993</v>
      </c>
    </row>
    <row r="19" spans="1:6" ht="15.75">
      <c r="A19" s="443" t="s">
        <v>170</v>
      </c>
      <c r="B19" s="447"/>
      <c r="C19" s="447">
        <v>30964656.41</v>
      </c>
      <c r="D19" s="446">
        <v>262480827.75999999</v>
      </c>
      <c r="E19" s="446">
        <v>865794165.81999993</v>
      </c>
      <c r="F19" s="446">
        <f t="shared" si="0"/>
        <v>31038665537.959995</v>
      </c>
    </row>
    <row r="20" spans="1:6" ht="15.75">
      <c r="A20" s="443" t="s">
        <v>171</v>
      </c>
      <c r="B20" s="447"/>
      <c r="C20" s="447">
        <v>36821787.399999999</v>
      </c>
      <c r="D20" s="446"/>
      <c r="E20" s="446">
        <v>28138170.189999998</v>
      </c>
      <c r="F20" s="446">
        <f t="shared" si="0"/>
        <v>2397294387.5100002</v>
      </c>
    </row>
    <row r="21" spans="1:6" ht="15.75">
      <c r="A21" s="448" t="s">
        <v>172</v>
      </c>
      <c r="B21" s="447"/>
      <c r="C21" s="447">
        <v>30319127.329999998</v>
      </c>
      <c r="D21" s="446">
        <v>36397658.159999996</v>
      </c>
      <c r="E21" s="446">
        <v>436791215.94999999</v>
      </c>
      <c r="F21" s="446">
        <f t="shared" si="0"/>
        <v>3722116968.1399994</v>
      </c>
    </row>
    <row r="22" spans="1:6" ht="15.75">
      <c r="A22" s="448" t="s">
        <v>173</v>
      </c>
      <c r="B22" s="447"/>
      <c r="C22" s="447">
        <v>9023019.6100000013</v>
      </c>
      <c r="D22" s="446">
        <v>1662936.7</v>
      </c>
      <c r="E22" s="446">
        <v>0</v>
      </c>
      <c r="F22" s="446">
        <f t="shared" si="0"/>
        <v>10771705.08</v>
      </c>
    </row>
    <row r="23" spans="1:6" ht="15.75">
      <c r="A23" s="448" t="s">
        <v>174</v>
      </c>
      <c r="B23" s="447"/>
      <c r="C23" s="447">
        <v>0</v>
      </c>
      <c r="D23" s="446"/>
      <c r="E23" s="446">
        <v>8625663.120000001</v>
      </c>
      <c r="F23" s="446">
        <f t="shared" si="0"/>
        <v>8625663.120000001</v>
      </c>
    </row>
    <row r="24" spans="1:6" ht="15.75">
      <c r="A24" s="443" t="s">
        <v>175</v>
      </c>
      <c r="B24" s="447"/>
      <c r="C24" s="447">
        <v>6690707.5800000001</v>
      </c>
      <c r="D24" s="446"/>
      <c r="E24" s="446">
        <v>3639569.9699999997</v>
      </c>
      <c r="F24" s="446">
        <f t="shared" si="0"/>
        <v>18172607603.580002</v>
      </c>
    </row>
    <row r="25" spans="1:6" ht="15.75">
      <c r="A25" s="443" t="s">
        <v>176</v>
      </c>
      <c r="B25" s="450">
        <v>2340988696.4099998</v>
      </c>
      <c r="C25" s="450">
        <v>1120924465.23</v>
      </c>
      <c r="D25" s="449">
        <v>759545797.87</v>
      </c>
      <c r="E25" s="449">
        <v>4841237321.0799999</v>
      </c>
      <c r="F25" s="449">
        <f t="shared" si="0"/>
        <v>136638826351.34001</v>
      </c>
    </row>
    <row r="26" spans="1:6" ht="31.5" customHeight="1">
      <c r="A26" s="448" t="s">
        <v>177</v>
      </c>
      <c r="B26" s="452">
        <f>SUM(B17:B25)</f>
        <v>2340988696.4099998</v>
      </c>
      <c r="C26" s="452">
        <f t="shared" ref="C26:E26" si="1">SUM(C17:C25)</f>
        <v>1403205108.0599999</v>
      </c>
      <c r="D26" s="452">
        <f t="shared" si="1"/>
        <v>1081361205.3099999</v>
      </c>
      <c r="E26" s="452">
        <f t="shared" si="1"/>
        <v>6704302949.4099998</v>
      </c>
      <c r="F26" s="452">
        <f>SUM(F17:F25)</f>
        <v>268040455334.95999</v>
      </c>
    </row>
    <row r="27" spans="1:6" ht="32.25" customHeight="1">
      <c r="A27" s="443" t="s">
        <v>178</v>
      </c>
      <c r="B27" s="455"/>
      <c r="C27" s="455">
        <v>10112479.09</v>
      </c>
      <c r="D27" s="453">
        <v>24893.3</v>
      </c>
      <c r="E27" s="453">
        <v>3959304.15</v>
      </c>
      <c r="F27" s="449">
        <f t="shared" si="0"/>
        <v>22960795384.209999</v>
      </c>
    </row>
    <row r="28" spans="1:6" ht="32.25" customHeight="1" thickBot="1">
      <c r="A28" s="456" t="s">
        <v>2686</v>
      </c>
      <c r="B28" s="458">
        <f>B26+B27</f>
        <v>2340988696.4099998</v>
      </c>
      <c r="C28" s="458">
        <f t="shared" ref="C28:E28" si="2">C26+C27</f>
        <v>1413317587.1499999</v>
      </c>
      <c r="D28" s="458">
        <f t="shared" si="2"/>
        <v>1081386098.6099999</v>
      </c>
      <c r="E28" s="458">
        <f t="shared" si="2"/>
        <v>6708262253.5599995</v>
      </c>
      <c r="F28" s="458">
        <f>F26+F27</f>
        <v>291001250719.16998</v>
      </c>
    </row>
    <row r="29" spans="1:6" ht="78" customHeight="1" thickTop="1">
      <c r="A29" s="484" t="s">
        <v>2696</v>
      </c>
      <c r="B29" s="484"/>
      <c r="C29" s="484"/>
      <c r="D29" s="484"/>
      <c r="E29" s="484"/>
      <c r="F29" s="484"/>
    </row>
    <row r="30" spans="1:6">
      <c r="A30" s="476" t="s">
        <v>115</v>
      </c>
      <c r="B30" s="476"/>
      <c r="C30" s="476"/>
      <c r="D30" s="476"/>
      <c r="E30" s="476"/>
      <c r="F30" s="476"/>
    </row>
  </sheetData>
  <customSheetViews>
    <customSheetView guid="{85C796D9-9862-45FD-9C76-C539D15E6DB8}" hiddenRows="1" hiddenColumns="1">
      <selection sqref="A1:F1"/>
      <pageMargins left="0.7" right="0.7" top="0.75" bottom="0.75" header="0.3" footer="0.3"/>
    </customSheetView>
    <customSheetView guid="{BE2CF08A-2A64-484B-8025-AFF180C9E95D}" hiddenRows="1" hiddenColumns="1">
      <selection sqref="A1:F1"/>
      <pageMargins left="0.7" right="0.7" top="0.75" bottom="0.75" header="0.3" footer="0.3"/>
    </customSheetView>
  </customSheetViews>
  <mergeCells count="3">
    <mergeCell ref="A1:F1"/>
    <mergeCell ref="A29:F29"/>
    <mergeCell ref="A30:F30"/>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tabColor rgb="FF00B0F0"/>
  </sheetPr>
  <dimension ref="A1:E32"/>
  <sheetViews>
    <sheetView zoomScaleNormal="100" workbookViewId="0">
      <selection sqref="A1:E1"/>
    </sheetView>
  </sheetViews>
  <sheetFormatPr defaultColWidth="0" defaultRowHeight="15" zeroHeight="1"/>
  <cols>
    <col min="1" max="1" width="70.7109375" style="17" customWidth="1"/>
    <col min="2" max="2" width="19.42578125" style="17" bestFit="1" customWidth="1"/>
    <col min="3" max="3" width="18.140625" style="17" bestFit="1" customWidth="1"/>
    <col min="4" max="5" width="19.42578125" style="17" bestFit="1" customWidth="1"/>
    <col min="6" max="16384" width="9.140625" style="17" hidden="1"/>
  </cols>
  <sheetData>
    <row r="1" spans="1:5" ht="105.75" customHeight="1">
      <c r="A1" s="462" t="s">
        <v>2608</v>
      </c>
      <c r="B1" s="462"/>
      <c r="C1" s="462"/>
      <c r="D1" s="462"/>
      <c r="E1" s="462"/>
    </row>
    <row r="2" spans="1:5" ht="63">
      <c r="A2" s="233" t="s">
        <v>184</v>
      </c>
      <c r="B2" s="3" t="s">
        <v>2609</v>
      </c>
      <c r="C2" s="3" t="s">
        <v>185</v>
      </c>
      <c r="D2" s="3" t="s">
        <v>2610</v>
      </c>
      <c r="E2" s="3" t="s">
        <v>186</v>
      </c>
    </row>
    <row r="3" spans="1:5">
      <c r="A3" s="234" t="s">
        <v>2331</v>
      </c>
      <c r="B3" s="82">
        <v>31827973694.959999</v>
      </c>
      <c r="C3" s="82">
        <v>0</v>
      </c>
      <c r="D3" s="82">
        <v>138360104.88</v>
      </c>
      <c r="E3" s="82">
        <v>31689613590.079998</v>
      </c>
    </row>
    <row r="4" spans="1:5">
      <c r="A4" s="234" t="s">
        <v>50</v>
      </c>
      <c r="B4" s="38">
        <v>4931010185.3199997</v>
      </c>
      <c r="C4" s="38">
        <v>0</v>
      </c>
      <c r="D4" s="38">
        <v>0</v>
      </c>
      <c r="E4" s="38">
        <v>4931010185.3199997</v>
      </c>
    </row>
    <row r="5" spans="1:5">
      <c r="A5" s="234" t="s">
        <v>51</v>
      </c>
      <c r="B5" s="38">
        <v>3674996627.23</v>
      </c>
      <c r="C5" s="38">
        <v>3628530995.0799999</v>
      </c>
      <c r="D5" s="38">
        <v>19487093.75</v>
      </c>
      <c r="E5" s="38">
        <v>26978538.400000095</v>
      </c>
    </row>
    <row r="6" spans="1:5">
      <c r="A6" s="234" t="s">
        <v>52</v>
      </c>
      <c r="B6" s="38">
        <v>2829812000</v>
      </c>
      <c r="C6" s="38">
        <v>0</v>
      </c>
      <c r="D6" s="38">
        <v>0</v>
      </c>
      <c r="E6" s="38">
        <v>2829812000</v>
      </c>
    </row>
    <row r="7" spans="1:5">
      <c r="A7" s="234" t="s">
        <v>57</v>
      </c>
      <c r="B7" s="38">
        <v>3391517598.5300002</v>
      </c>
      <c r="C7" s="38">
        <v>798334964.60000002</v>
      </c>
      <c r="D7" s="38"/>
      <c r="E7" s="38">
        <v>2593182633.9300003</v>
      </c>
    </row>
    <row r="8" spans="1:5">
      <c r="A8" s="234" t="s">
        <v>53</v>
      </c>
      <c r="B8" s="38">
        <v>2507282832.71</v>
      </c>
      <c r="C8" s="38">
        <v>573856834.71000004</v>
      </c>
      <c r="D8" s="38">
        <v>149984936.43000001</v>
      </c>
      <c r="E8" s="38">
        <v>1783441061.5699999</v>
      </c>
    </row>
    <row r="9" spans="1:5">
      <c r="A9" s="234" t="s">
        <v>55</v>
      </c>
      <c r="B9" s="38">
        <v>561825560.97000003</v>
      </c>
      <c r="C9" s="38"/>
      <c r="D9" s="38"/>
      <c r="E9" s="38">
        <v>561825560.97000003</v>
      </c>
    </row>
    <row r="10" spans="1:5">
      <c r="A10" s="234" t="s">
        <v>54</v>
      </c>
      <c r="B10" s="38">
        <v>1431106198.3800001</v>
      </c>
      <c r="C10" s="38">
        <v>346625367.69999999</v>
      </c>
      <c r="D10" s="38"/>
      <c r="E10" s="38">
        <v>1084480830.6800001</v>
      </c>
    </row>
    <row r="11" spans="1:5">
      <c r="A11" s="234" t="s">
        <v>56</v>
      </c>
      <c r="B11" s="38">
        <v>1291988533.29</v>
      </c>
      <c r="C11" s="38"/>
      <c r="D11" s="38"/>
      <c r="E11" s="38">
        <v>1291988533.29</v>
      </c>
    </row>
    <row r="12" spans="1:5">
      <c r="A12" s="234" t="s">
        <v>60</v>
      </c>
      <c r="B12" s="38">
        <v>601244170.38</v>
      </c>
      <c r="C12" s="38"/>
      <c r="D12" s="38">
        <v>50934639</v>
      </c>
      <c r="E12" s="38">
        <v>550309531.38</v>
      </c>
    </row>
    <row r="13" spans="1:5">
      <c r="A13" s="234" t="s">
        <v>59</v>
      </c>
      <c r="B13" s="38">
        <v>452391102.36000001</v>
      </c>
      <c r="C13" s="38">
        <v>94154240.480000004</v>
      </c>
      <c r="D13" s="38"/>
      <c r="E13" s="38">
        <v>358236861.88</v>
      </c>
    </row>
    <row r="14" spans="1:5">
      <c r="A14" s="234" t="s">
        <v>61</v>
      </c>
      <c r="B14" s="143">
        <v>205610641</v>
      </c>
      <c r="C14" s="143">
        <v>49908302.950000003</v>
      </c>
      <c r="D14" s="143"/>
      <c r="E14" s="143">
        <v>155702338.05000001</v>
      </c>
    </row>
    <row r="15" spans="1:5" ht="31.5" customHeight="1">
      <c r="A15" s="220" t="s">
        <v>62</v>
      </c>
      <c r="B15" s="235">
        <v>53706759145.129997</v>
      </c>
      <c r="C15" s="235">
        <v>5491410705.5199995</v>
      </c>
      <c r="D15" s="235">
        <v>358766774.06</v>
      </c>
      <c r="E15" s="235">
        <v>47856581665.549995</v>
      </c>
    </row>
    <row r="16" spans="1:5">
      <c r="A16" s="234" t="s">
        <v>187</v>
      </c>
      <c r="B16" s="82">
        <v>53706759145.129997</v>
      </c>
      <c r="C16" s="82">
        <v>5491410705.5199995</v>
      </c>
      <c r="D16" s="82">
        <v>358766774.06</v>
      </c>
      <c r="E16" s="82">
        <v>47856581665.550003</v>
      </c>
    </row>
    <row r="17" spans="1:5">
      <c r="A17" s="234" t="s">
        <v>1</v>
      </c>
      <c r="B17" s="38">
        <v>26678678483.830002</v>
      </c>
      <c r="C17" s="38"/>
      <c r="D17" s="38">
        <v>26572657501.610001</v>
      </c>
      <c r="E17" s="38">
        <v>106020982.22000122</v>
      </c>
    </row>
    <row r="18" spans="1:5">
      <c r="A18" s="234" t="s">
        <v>2</v>
      </c>
      <c r="B18" s="38">
        <v>1664189052.48</v>
      </c>
      <c r="C18" s="38">
        <v>19992.259999999998</v>
      </c>
      <c r="D18" s="38">
        <v>479985</v>
      </c>
      <c r="E18" s="38">
        <v>1663689075.22</v>
      </c>
    </row>
    <row r="19" spans="1:5">
      <c r="A19" s="234" t="s">
        <v>2389</v>
      </c>
      <c r="B19" s="38">
        <v>7598885949.79</v>
      </c>
      <c r="C19" s="38"/>
      <c r="D19" s="38"/>
      <c r="E19" s="38">
        <v>7598885949.79</v>
      </c>
    </row>
    <row r="20" spans="1:5">
      <c r="A20" s="234" t="s">
        <v>7</v>
      </c>
      <c r="B20" s="38">
        <v>-4017815</v>
      </c>
      <c r="C20" s="38"/>
      <c r="D20" s="38"/>
      <c r="E20" s="38">
        <v>-4017815</v>
      </c>
    </row>
    <row r="21" spans="1:5">
      <c r="A21" s="234" t="s">
        <v>3</v>
      </c>
      <c r="B21" s="38">
        <v>29294.15</v>
      </c>
      <c r="C21" s="38"/>
      <c r="D21" s="38"/>
      <c r="E21" s="38">
        <v>29294.15</v>
      </c>
    </row>
    <row r="22" spans="1:5">
      <c r="A22" s="234" t="s">
        <v>6</v>
      </c>
      <c r="B22" s="38">
        <v>517458684.12</v>
      </c>
      <c r="C22" s="38"/>
      <c r="D22" s="38"/>
      <c r="E22" s="38">
        <v>517458684.12</v>
      </c>
    </row>
    <row r="23" spans="1:5">
      <c r="A23" s="234" t="s">
        <v>556</v>
      </c>
      <c r="B23" s="38">
        <v>636257302.38</v>
      </c>
      <c r="C23" s="38"/>
      <c r="D23" s="38"/>
      <c r="E23" s="38">
        <v>636257302.38</v>
      </c>
    </row>
    <row r="24" spans="1:5">
      <c r="A24" s="234" t="s">
        <v>5</v>
      </c>
      <c r="B24" s="38">
        <v>182163342.34999999</v>
      </c>
      <c r="C24" s="38"/>
      <c r="D24" s="38"/>
      <c r="E24" s="38">
        <v>182163342.34999999</v>
      </c>
    </row>
    <row r="25" spans="1:5">
      <c r="A25" s="234" t="s">
        <v>8</v>
      </c>
      <c r="B25" s="147">
        <v>580460630.92999995</v>
      </c>
      <c r="C25" s="147"/>
      <c r="D25" s="147"/>
      <c r="E25" s="147">
        <v>580460630.92999995</v>
      </c>
    </row>
    <row r="26" spans="1:5" ht="18">
      <c r="A26" s="234" t="s">
        <v>2607</v>
      </c>
      <c r="B26" s="143">
        <v>0</v>
      </c>
      <c r="C26" s="143">
        <v>1468835818</v>
      </c>
      <c r="D26" s="143"/>
      <c r="E26" s="143">
        <v>-1468835818</v>
      </c>
    </row>
    <row r="27" spans="1:5" ht="15.75">
      <c r="A27" s="236" t="s">
        <v>188</v>
      </c>
      <c r="B27" s="235">
        <v>91560864070.159973</v>
      </c>
      <c r="C27" s="235">
        <v>6960266515.7799997</v>
      </c>
      <c r="D27" s="235">
        <v>26931904260.670002</v>
      </c>
      <c r="E27" s="235">
        <v>57668693293.710007</v>
      </c>
    </row>
    <row r="28" spans="1:5" ht="135.75" customHeight="1">
      <c r="A28" s="485" t="s">
        <v>2688</v>
      </c>
      <c r="B28" s="485"/>
      <c r="C28" s="485"/>
      <c r="D28" s="485"/>
      <c r="E28" s="485"/>
    </row>
    <row r="29" spans="1:5">
      <c r="A29" s="486" t="s">
        <v>115</v>
      </c>
      <c r="B29" s="486"/>
      <c r="C29" s="486"/>
      <c r="D29" s="486"/>
      <c r="E29" s="486"/>
    </row>
    <row r="30" spans="1:5" hidden="1"/>
    <row r="31" spans="1:5" hidden="1"/>
    <row r="32" spans="1:5" hidden="1"/>
  </sheetData>
  <customSheetViews>
    <customSheetView guid="{85C796D9-9862-45FD-9C76-C539D15E6DB8}" hiddenRows="1" hiddenColumns="1">
      <selection sqref="A1:E1"/>
      <pageMargins left="0.7" right="0.7" top="0.75" bottom="0.75" header="0.3" footer="0.3"/>
    </customSheetView>
    <customSheetView guid="{BE2CF08A-2A64-484B-8025-AFF180C9E95D}" hiddenRows="1" hiddenColumns="1">
      <selection sqref="A1:E1"/>
      <pageMargins left="0.7" right="0.7" top="0.75" bottom="0.75" header="0.3" footer="0.3"/>
    </customSheetView>
  </customSheetViews>
  <mergeCells count="3">
    <mergeCell ref="A28:E28"/>
    <mergeCell ref="A29:E29"/>
    <mergeCell ref="A1:E1"/>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tabColor rgb="FF00B0F0"/>
    <pageSetUpPr fitToPage="1"/>
  </sheetPr>
  <dimension ref="A1:J814"/>
  <sheetViews>
    <sheetView zoomScaleNormal="100" workbookViewId="0">
      <selection sqref="A1:F1"/>
    </sheetView>
  </sheetViews>
  <sheetFormatPr defaultColWidth="0" defaultRowHeight="15" zeroHeight="1"/>
  <cols>
    <col min="1" max="1" width="7.42578125" style="269" customWidth="1"/>
    <col min="2" max="2" width="65.5703125" style="269" bestFit="1" customWidth="1"/>
    <col min="3" max="3" width="24.28515625" style="269" customWidth="1"/>
    <col min="4" max="4" width="24.140625" style="269" customWidth="1"/>
    <col min="5" max="5" width="22" style="271" customWidth="1"/>
    <col min="6" max="6" width="24.42578125" style="269" customWidth="1"/>
    <col min="7" max="16384" width="9.140625" style="269" hidden="1"/>
  </cols>
  <sheetData>
    <row r="1" spans="1:6" ht="147" customHeight="1">
      <c r="A1" s="487" t="s">
        <v>2697</v>
      </c>
      <c r="B1" s="487"/>
      <c r="C1" s="487"/>
      <c r="D1" s="487"/>
      <c r="E1" s="487"/>
      <c r="F1" s="487"/>
    </row>
    <row r="2" spans="1:6" ht="63" customHeight="1">
      <c r="A2" s="237" t="s">
        <v>189</v>
      </c>
      <c r="B2" s="238"/>
      <c r="C2" s="239" t="s">
        <v>734</v>
      </c>
      <c r="D2" s="239" t="s">
        <v>2392</v>
      </c>
      <c r="E2" s="240" t="s">
        <v>190</v>
      </c>
      <c r="F2" s="239" t="s">
        <v>2393</v>
      </c>
    </row>
    <row r="3" spans="1:6" ht="32.25" customHeight="1">
      <c r="A3" s="241" t="s">
        <v>191</v>
      </c>
      <c r="B3" s="242"/>
      <c r="C3" s="243"/>
      <c r="D3" s="243"/>
      <c r="E3" s="244" t="s">
        <v>81</v>
      </c>
      <c r="F3" s="243"/>
    </row>
    <row r="4" spans="1:6">
      <c r="A4" s="245">
        <v>3110</v>
      </c>
      <c r="B4" s="246" t="s">
        <v>58</v>
      </c>
      <c r="C4" s="247">
        <v>179.66</v>
      </c>
      <c r="D4" s="247">
        <v>307612.03999999998</v>
      </c>
      <c r="E4" s="244">
        <v>171118.99142825336</v>
      </c>
      <c r="F4" s="247">
        <v>307612.03999999998</v>
      </c>
    </row>
    <row r="5" spans="1:6" collapsed="1">
      <c r="A5" s="245"/>
      <c r="B5" s="248" t="s">
        <v>192</v>
      </c>
      <c r="C5" s="249">
        <v>179.66</v>
      </c>
      <c r="D5" s="249">
        <v>307612.03999999998</v>
      </c>
      <c r="E5" s="250">
        <v>171118.99142825336</v>
      </c>
      <c r="F5" s="249">
        <v>307612.03999999998</v>
      </c>
    </row>
    <row r="6" spans="1:6" ht="31.5" customHeight="1">
      <c r="A6" s="251" t="s">
        <v>193</v>
      </c>
      <c r="B6" s="246"/>
      <c r="C6" s="243"/>
      <c r="D6" s="243"/>
      <c r="E6" s="244"/>
      <c r="F6" s="243"/>
    </row>
    <row r="7" spans="1:6">
      <c r="A7" s="252">
        <v>3290</v>
      </c>
      <c r="B7" s="246" t="s">
        <v>57</v>
      </c>
      <c r="C7" s="243">
        <v>2107332836.8399999</v>
      </c>
      <c r="D7" s="243">
        <v>3391514445.6500001</v>
      </c>
      <c r="E7" s="244">
        <v>60.938717717494676</v>
      </c>
      <c r="F7" s="243">
        <v>3391514445.6500001</v>
      </c>
    </row>
    <row r="8" spans="1:6">
      <c r="A8" s="252">
        <v>3295</v>
      </c>
      <c r="B8" s="248" t="s">
        <v>194</v>
      </c>
      <c r="C8" s="253">
        <v>2345.38</v>
      </c>
      <c r="D8" s="253">
        <v>3152.88</v>
      </c>
      <c r="E8" s="254">
        <v>34.429388841040684</v>
      </c>
      <c r="F8" s="253">
        <v>3152.88</v>
      </c>
    </row>
    <row r="9" spans="1:6" collapsed="1">
      <c r="A9" s="245"/>
      <c r="B9" s="248" t="s">
        <v>195</v>
      </c>
      <c r="C9" s="249">
        <v>2107335182.22</v>
      </c>
      <c r="D9" s="249">
        <v>3391517598.5300002</v>
      </c>
      <c r="E9" s="250">
        <v>60.938688213669046</v>
      </c>
      <c r="F9" s="249">
        <v>3391517598.5300002</v>
      </c>
    </row>
    <row r="10" spans="1:6" ht="31.5" customHeight="1">
      <c r="A10" s="241" t="s">
        <v>196</v>
      </c>
      <c r="B10" s="246"/>
      <c r="C10" s="253"/>
      <c r="D10" s="253"/>
      <c r="E10" s="244"/>
      <c r="F10" s="253"/>
    </row>
    <row r="11" spans="1:6">
      <c r="A11" s="245">
        <v>3291</v>
      </c>
      <c r="B11" s="248" t="s">
        <v>54</v>
      </c>
      <c r="C11" s="243">
        <v>982762913.52999997</v>
      </c>
      <c r="D11" s="243">
        <v>1431106198.3800001</v>
      </c>
      <c r="E11" s="244">
        <v>45.620696373206592</v>
      </c>
      <c r="F11" s="243">
        <v>1431106198.3800001</v>
      </c>
    </row>
    <row r="12" spans="1:6" collapsed="1">
      <c r="A12" s="245"/>
      <c r="B12" s="248" t="s">
        <v>197</v>
      </c>
      <c r="C12" s="249">
        <v>982762913.52999997</v>
      </c>
      <c r="D12" s="249">
        <v>1431106198.3800001</v>
      </c>
      <c r="E12" s="250">
        <v>45.620696373206592</v>
      </c>
      <c r="F12" s="249">
        <v>1431106198.3800001</v>
      </c>
    </row>
    <row r="13" spans="1:6" ht="31.5" customHeight="1">
      <c r="A13" s="241" t="s">
        <v>198</v>
      </c>
      <c r="B13" s="248"/>
      <c r="C13" s="253"/>
      <c r="D13" s="253"/>
      <c r="E13" s="244" t="s">
        <v>81</v>
      </c>
      <c r="F13" s="253"/>
    </row>
    <row r="14" spans="1:6">
      <c r="A14" s="245">
        <v>3234</v>
      </c>
      <c r="B14" s="246" t="s">
        <v>199</v>
      </c>
      <c r="C14" s="243">
        <v>24790559.379999999</v>
      </c>
      <c r="D14" s="243">
        <v>25239237.84</v>
      </c>
      <c r="E14" s="244">
        <v>1.8098763046144741</v>
      </c>
      <c r="F14" s="243">
        <v>25239237.84</v>
      </c>
    </row>
    <row r="15" spans="1:6" collapsed="1">
      <c r="A15" s="245"/>
      <c r="B15" s="255" t="s">
        <v>200</v>
      </c>
      <c r="C15" s="249">
        <v>24790559.379999999</v>
      </c>
      <c r="D15" s="249">
        <v>25239237.84</v>
      </c>
      <c r="E15" s="250">
        <v>1.8098763046144741</v>
      </c>
      <c r="F15" s="249">
        <v>25239237.84</v>
      </c>
    </row>
    <row r="16" spans="1:6" ht="31.5" customHeight="1">
      <c r="A16" s="241" t="s">
        <v>201</v>
      </c>
      <c r="B16" s="246"/>
      <c r="C16" s="253"/>
      <c r="D16" s="253"/>
      <c r="E16" s="244" t="s">
        <v>81</v>
      </c>
      <c r="F16" s="253"/>
    </row>
    <row r="17" spans="1:6">
      <c r="A17" s="245">
        <v>3136</v>
      </c>
      <c r="B17" s="248" t="s">
        <v>202</v>
      </c>
      <c r="C17" s="243">
        <v>9157958.2100000009</v>
      </c>
      <c r="D17" s="243">
        <v>9286688.3399999999</v>
      </c>
      <c r="E17" s="244">
        <v>1.4056640907078233</v>
      </c>
      <c r="F17" s="243">
        <v>9286688.3399999999</v>
      </c>
    </row>
    <row r="18" spans="1:6" collapsed="1">
      <c r="A18" s="245"/>
      <c r="B18" s="255" t="s">
        <v>203</v>
      </c>
      <c r="C18" s="249">
        <v>9157958.2100000009</v>
      </c>
      <c r="D18" s="249">
        <v>9286688.3399999999</v>
      </c>
      <c r="E18" s="250">
        <v>1.4056640907078233</v>
      </c>
      <c r="F18" s="249">
        <v>9286688.3399999999</v>
      </c>
    </row>
    <row r="19" spans="1:6" ht="30.75" customHeight="1">
      <c r="A19" s="241" t="s">
        <v>204</v>
      </c>
      <c r="B19" s="246"/>
      <c r="C19" s="253"/>
      <c r="D19" s="253"/>
      <c r="E19" s="244" t="s">
        <v>81</v>
      </c>
      <c r="F19" s="253"/>
    </row>
    <row r="20" spans="1:6">
      <c r="A20" s="245">
        <v>3230</v>
      </c>
      <c r="B20" s="246" t="s">
        <v>205</v>
      </c>
      <c r="C20" s="243">
        <v>51174985.75</v>
      </c>
      <c r="D20" s="243">
        <v>55947057.090000004</v>
      </c>
      <c r="E20" s="244">
        <v>9.3250076576718985</v>
      </c>
      <c r="F20" s="243">
        <v>55947057.090000004</v>
      </c>
    </row>
    <row r="21" spans="1:6">
      <c r="A21" s="245">
        <v>3233</v>
      </c>
      <c r="B21" s="248" t="s">
        <v>206</v>
      </c>
      <c r="C21" s="243">
        <v>363099841.63999999</v>
      </c>
      <c r="D21" s="243">
        <v>371204807.43000001</v>
      </c>
      <c r="E21" s="244">
        <v>2.2321589988562414</v>
      </c>
      <c r="F21" s="243">
        <v>371204807.43000001</v>
      </c>
    </row>
    <row r="22" spans="1:6" collapsed="1">
      <c r="A22" s="245"/>
      <c r="B22" s="255" t="s">
        <v>207</v>
      </c>
      <c r="C22" s="249">
        <v>414274827.38999999</v>
      </c>
      <c r="D22" s="249">
        <v>427151864.51999998</v>
      </c>
      <c r="E22" s="250">
        <v>3.1083320246917876</v>
      </c>
      <c r="F22" s="249">
        <v>427151864.51999998</v>
      </c>
    </row>
    <row r="23" spans="1:6" ht="30.75" customHeight="1">
      <c r="A23" s="241" t="s">
        <v>208</v>
      </c>
      <c r="B23" s="246"/>
      <c r="C23" s="253"/>
      <c r="D23" s="253"/>
      <c r="E23" s="244" t="s">
        <v>81</v>
      </c>
      <c r="F23" s="253"/>
    </row>
    <row r="24" spans="1:6">
      <c r="A24" s="245">
        <v>3146</v>
      </c>
      <c r="B24" s="248" t="s">
        <v>209</v>
      </c>
      <c r="C24" s="243">
        <v>731098.97</v>
      </c>
      <c r="D24" s="243">
        <v>544611.47</v>
      </c>
      <c r="E24" s="244">
        <v>-25.507832407423582</v>
      </c>
      <c r="F24" s="243">
        <v>544611.47</v>
      </c>
    </row>
    <row r="25" spans="1:6">
      <c r="A25" s="245">
        <v>3166</v>
      </c>
      <c r="B25" s="246" t="s">
        <v>210</v>
      </c>
      <c r="C25" s="243">
        <v>363.55</v>
      </c>
      <c r="D25" s="243">
        <v>540</v>
      </c>
      <c r="E25" s="244">
        <v>48.535277128317972</v>
      </c>
      <c r="F25" s="243">
        <v>540</v>
      </c>
    </row>
    <row r="26" spans="1:6">
      <c r="A26" s="245">
        <v>3296</v>
      </c>
      <c r="B26" s="248" t="s">
        <v>211</v>
      </c>
      <c r="C26" s="243">
        <v>79459915.370000005</v>
      </c>
      <c r="D26" s="243">
        <v>186005319.47</v>
      </c>
      <c r="E26" s="244">
        <v>134.08698411504486</v>
      </c>
      <c r="F26" s="243">
        <v>186005319.47</v>
      </c>
    </row>
    <row r="27" spans="1:6" ht="30" collapsed="1">
      <c r="A27" s="245"/>
      <c r="B27" s="248" t="s">
        <v>212</v>
      </c>
      <c r="C27" s="249">
        <v>80191377.890000001</v>
      </c>
      <c r="D27" s="249">
        <v>186550470.94</v>
      </c>
      <c r="E27" s="250">
        <v>132.63158190883655</v>
      </c>
      <c r="F27" s="249">
        <v>186550470.94</v>
      </c>
    </row>
    <row r="28" spans="1:6" ht="31.5" customHeight="1">
      <c r="A28" s="241" t="s">
        <v>213</v>
      </c>
      <c r="B28" s="246"/>
      <c r="C28" s="253"/>
      <c r="D28" s="253"/>
      <c r="E28" s="244" t="s">
        <v>81</v>
      </c>
      <c r="F28" s="253"/>
    </row>
    <row r="29" spans="1:6">
      <c r="A29" s="256">
        <v>3003</v>
      </c>
      <c r="B29" s="248" t="s">
        <v>214</v>
      </c>
      <c r="C29" s="243">
        <v>500</v>
      </c>
      <c r="D29" s="243">
        <v>19652.82</v>
      </c>
      <c r="E29" s="244">
        <v>3830.5639999999999</v>
      </c>
      <c r="F29" s="243">
        <v>19652.82</v>
      </c>
    </row>
    <row r="30" spans="1:6">
      <c r="A30" s="256">
        <v>3004</v>
      </c>
      <c r="B30" s="248" t="s">
        <v>215</v>
      </c>
      <c r="C30" s="243">
        <v>4083677663.9000001</v>
      </c>
      <c r="D30" s="243">
        <v>4489123653.3999996</v>
      </c>
      <c r="E30" s="244">
        <v>9.9284523135645788</v>
      </c>
      <c r="F30" s="243">
        <v>4489123653.3999996</v>
      </c>
    </row>
    <row r="31" spans="1:6">
      <c r="A31" s="256">
        <v>3005</v>
      </c>
      <c r="B31" s="248" t="s">
        <v>216</v>
      </c>
      <c r="C31" s="243">
        <v>286549882.43000001</v>
      </c>
      <c r="D31" s="243">
        <v>307217664.00999999</v>
      </c>
      <c r="E31" s="244">
        <v>7.2126295794411375</v>
      </c>
      <c r="F31" s="243">
        <v>304779926.67000002</v>
      </c>
    </row>
    <row r="32" spans="1:6" ht="30">
      <c r="A32" s="256">
        <v>3016</v>
      </c>
      <c r="B32" s="248" t="s">
        <v>217</v>
      </c>
      <c r="C32" s="243">
        <v>144431516.27000001</v>
      </c>
      <c r="D32" s="243">
        <v>153498299.31999999</v>
      </c>
      <c r="E32" s="244">
        <v>6.2775655093522342</v>
      </c>
      <c r="F32" s="243">
        <v>153498299.31999999</v>
      </c>
    </row>
    <row r="33" spans="1:6">
      <c r="A33" s="256">
        <v>3104</v>
      </c>
      <c r="B33" s="246" t="s">
        <v>218</v>
      </c>
      <c r="C33" s="243">
        <v>20037198.059999999</v>
      </c>
      <c r="D33" s="243">
        <v>26019525.870000001</v>
      </c>
      <c r="E33" s="244">
        <v>29.856109582219716</v>
      </c>
      <c r="F33" s="243">
        <v>26019525.870000001</v>
      </c>
    </row>
    <row r="34" spans="1:6" ht="30" collapsed="1">
      <c r="A34" s="245"/>
      <c r="B34" s="248" t="s">
        <v>219</v>
      </c>
      <c r="C34" s="249">
        <v>4534696760.6600008</v>
      </c>
      <c r="D34" s="249">
        <v>4975878795.4199991</v>
      </c>
      <c r="E34" s="250">
        <v>9.7290305845232883</v>
      </c>
      <c r="F34" s="249">
        <v>4973441058.079999</v>
      </c>
    </row>
    <row r="35" spans="1:6" ht="31.5" customHeight="1">
      <c r="A35" s="241" t="s">
        <v>220</v>
      </c>
      <c r="B35" s="246"/>
      <c r="C35" s="253"/>
      <c r="D35" s="253"/>
      <c r="E35" s="257"/>
      <c r="F35" s="253"/>
    </row>
    <row r="36" spans="1:6">
      <c r="A36" s="256">
        <v>3138</v>
      </c>
      <c r="B36" s="248" t="s">
        <v>221</v>
      </c>
      <c r="C36" s="243">
        <v>2976.1</v>
      </c>
      <c r="D36" s="243">
        <v>2170</v>
      </c>
      <c r="E36" s="244">
        <v>-27.085783407815594</v>
      </c>
      <c r="F36" s="243">
        <v>2170</v>
      </c>
    </row>
    <row r="37" spans="1:6">
      <c r="A37" s="256">
        <v>3139</v>
      </c>
      <c r="B37" s="248" t="s">
        <v>60</v>
      </c>
      <c r="C37" s="243">
        <v>546609568.83000004</v>
      </c>
      <c r="D37" s="243">
        <v>614891727.87</v>
      </c>
      <c r="E37" s="244">
        <v>12.491943598088797</v>
      </c>
      <c r="F37" s="243">
        <v>601242000.38</v>
      </c>
    </row>
    <row r="38" spans="1:6" collapsed="1">
      <c r="A38" s="245"/>
      <c r="B38" s="248" t="s">
        <v>222</v>
      </c>
      <c r="C38" s="249">
        <v>546612544.93000007</v>
      </c>
      <c r="D38" s="249">
        <v>614893897.87</v>
      </c>
      <c r="E38" s="250">
        <v>12.4917281122306</v>
      </c>
      <c r="F38" s="249">
        <v>601244170.38</v>
      </c>
    </row>
    <row r="39" spans="1:6" ht="31.5" customHeight="1">
      <c r="A39" s="241" t="s">
        <v>223</v>
      </c>
      <c r="B39" s="246"/>
      <c r="C39" s="253"/>
      <c r="D39" s="253"/>
      <c r="E39" s="244" t="s">
        <v>81</v>
      </c>
      <c r="F39" s="253"/>
    </row>
    <row r="40" spans="1:6">
      <c r="A40" s="256">
        <v>3275</v>
      </c>
      <c r="B40" s="248" t="s">
        <v>224</v>
      </c>
      <c r="C40" s="243">
        <v>1292800921.3099999</v>
      </c>
      <c r="D40" s="243">
        <v>1091095295.6800001</v>
      </c>
      <c r="E40" s="244">
        <v>-15.602218586417067</v>
      </c>
      <c r="F40" s="243">
        <v>1091095295.6800001</v>
      </c>
    </row>
    <row r="41" spans="1:6">
      <c r="A41" s="256">
        <v>3278</v>
      </c>
      <c r="B41" s="248" t="s">
        <v>225</v>
      </c>
      <c r="C41" s="243">
        <v>230026866.34</v>
      </c>
      <c r="D41" s="243">
        <v>229444233.97</v>
      </c>
      <c r="E41" s="244">
        <v>-0.25328883502626287</v>
      </c>
      <c r="F41" s="243">
        <v>229444233.97</v>
      </c>
    </row>
    <row r="42" spans="1:6" collapsed="1">
      <c r="A42" s="245"/>
      <c r="B42" s="248" t="s">
        <v>226</v>
      </c>
      <c r="C42" s="249">
        <v>1522827787.6499999</v>
      </c>
      <c r="D42" s="249">
        <v>1320539529.6500001</v>
      </c>
      <c r="E42" s="250">
        <v>-13.283725161869242</v>
      </c>
      <c r="F42" s="249">
        <v>1320539529.6500001</v>
      </c>
    </row>
    <row r="43" spans="1:6" ht="30.75" customHeight="1">
      <c r="A43" s="241" t="s">
        <v>227</v>
      </c>
      <c r="B43" s="246"/>
      <c r="C43" s="253"/>
      <c r="D43" s="253"/>
      <c r="E43" s="244" t="s">
        <v>81</v>
      </c>
      <c r="F43" s="253"/>
    </row>
    <row r="44" spans="1:6">
      <c r="A44" s="256" t="s">
        <v>228</v>
      </c>
      <c r="B44" s="248" t="s">
        <v>229</v>
      </c>
      <c r="C44" s="243">
        <v>453359470.06</v>
      </c>
      <c r="D44" s="243">
        <v>482811314.80000001</v>
      </c>
      <c r="E44" s="244">
        <v>6.4963559129143587</v>
      </c>
      <c r="F44" s="243">
        <v>478823280.69999999</v>
      </c>
    </row>
    <row r="45" spans="1:6">
      <c r="A45" s="256" t="s">
        <v>230</v>
      </c>
      <c r="B45" s="248" t="s">
        <v>231</v>
      </c>
      <c r="C45" s="243">
        <v>545606902.59000003</v>
      </c>
      <c r="D45" s="243">
        <v>586486958.77999997</v>
      </c>
      <c r="E45" s="244">
        <v>7.4925841289657455</v>
      </c>
      <c r="F45" s="243">
        <v>582498924.67999995</v>
      </c>
    </row>
    <row r="46" spans="1:6">
      <c r="A46" s="256" t="s">
        <v>232</v>
      </c>
      <c r="B46" s="248" t="s">
        <v>233</v>
      </c>
      <c r="C46" s="243">
        <v>88978371.459999993</v>
      </c>
      <c r="D46" s="243">
        <v>95389873.629999995</v>
      </c>
      <c r="E46" s="244">
        <v>7.2056861288838894</v>
      </c>
      <c r="F46" s="243">
        <v>95333205.680000007</v>
      </c>
    </row>
    <row r="47" spans="1:6">
      <c r="A47" s="256" t="s">
        <v>234</v>
      </c>
      <c r="B47" s="248" t="s">
        <v>235</v>
      </c>
      <c r="C47" s="243">
        <v>0</v>
      </c>
      <c r="D47" s="243">
        <v>892.48</v>
      </c>
      <c r="E47" s="244" t="s">
        <v>81</v>
      </c>
      <c r="F47" s="243">
        <v>892.48</v>
      </c>
    </row>
    <row r="48" spans="1:6">
      <c r="A48" s="256" t="s">
        <v>236</v>
      </c>
      <c r="B48" s="248" t="s">
        <v>237</v>
      </c>
      <c r="C48" s="243">
        <v>104474741.77</v>
      </c>
      <c r="D48" s="243">
        <v>104474694.48999999</v>
      </c>
      <c r="E48" s="244">
        <v>-4.5254957514303791E-5</v>
      </c>
      <c r="F48" s="243">
        <v>104418026.54000001</v>
      </c>
    </row>
    <row r="49" spans="1:6">
      <c r="A49" s="256" t="s">
        <v>238</v>
      </c>
      <c r="B49" s="248" t="s">
        <v>239</v>
      </c>
      <c r="C49" s="243">
        <v>17733019.07</v>
      </c>
      <c r="D49" s="243">
        <v>16397845.41</v>
      </c>
      <c r="E49" s="244">
        <v>-7.5293082059489382</v>
      </c>
      <c r="F49" s="243">
        <v>16341223.73</v>
      </c>
    </row>
    <row r="50" spans="1:6">
      <c r="A50" s="256" t="s">
        <v>240</v>
      </c>
      <c r="B50" s="248" t="s">
        <v>241</v>
      </c>
      <c r="C50" s="243">
        <v>14924170.970000001</v>
      </c>
      <c r="D50" s="243">
        <v>14572979.48</v>
      </c>
      <c r="E50" s="244">
        <v>-2.3531725193041004</v>
      </c>
      <c r="F50" s="243">
        <v>14572979.48</v>
      </c>
    </row>
    <row r="51" spans="1:6" collapsed="1">
      <c r="A51" s="245"/>
      <c r="B51" s="248" t="s">
        <v>242</v>
      </c>
      <c r="C51" s="249">
        <v>1225076675.9200001</v>
      </c>
      <c r="D51" s="249">
        <v>1300134559.0700002</v>
      </c>
      <c r="E51" s="250">
        <v>6.1267906430129049</v>
      </c>
      <c r="F51" s="249">
        <v>1291988533.29</v>
      </c>
    </row>
    <row r="52" spans="1:6" ht="31.5" customHeight="1">
      <c r="A52" s="241" t="s">
        <v>243</v>
      </c>
      <c r="B52" s="248"/>
      <c r="C52" s="253"/>
      <c r="D52" s="253"/>
      <c r="E52" s="244" t="s">
        <v>81</v>
      </c>
      <c r="F52" s="253"/>
    </row>
    <row r="53" spans="1:6">
      <c r="A53" s="256" t="s">
        <v>244</v>
      </c>
      <c r="B53" s="248" t="s">
        <v>245</v>
      </c>
      <c r="C53" s="243">
        <v>857092544.52999997</v>
      </c>
      <c r="D53" s="243">
        <v>925935056.21000004</v>
      </c>
      <c r="E53" s="244">
        <v>8.0320978311333846</v>
      </c>
      <c r="F53" s="243">
        <v>925935056.21000004</v>
      </c>
    </row>
    <row r="54" spans="1:6">
      <c r="A54" s="256" t="s">
        <v>246</v>
      </c>
      <c r="B54" s="248" t="s">
        <v>247</v>
      </c>
      <c r="C54" s="243">
        <v>5371331.5899999999</v>
      </c>
      <c r="D54" s="243">
        <v>5688112.3600000003</v>
      </c>
      <c r="E54" s="244">
        <v>5.8976208169639461</v>
      </c>
      <c r="F54" s="243">
        <v>5688112.3600000003</v>
      </c>
    </row>
    <row r="55" spans="1:6" collapsed="1">
      <c r="A55" s="245"/>
      <c r="B55" s="248" t="s">
        <v>248</v>
      </c>
      <c r="C55" s="249">
        <v>862463876.12</v>
      </c>
      <c r="D55" s="249">
        <v>931623168.57000005</v>
      </c>
      <c r="E55" s="250">
        <v>8.0188045395164451</v>
      </c>
      <c r="F55" s="249">
        <v>931623168.57000005</v>
      </c>
    </row>
    <row r="56" spans="1:6" ht="31.5" customHeight="1">
      <c r="A56" s="241" t="s">
        <v>249</v>
      </c>
      <c r="B56" s="248"/>
      <c r="C56" s="253"/>
      <c r="D56" s="253"/>
      <c r="E56" s="244" t="s">
        <v>81</v>
      </c>
      <c r="F56" s="253"/>
    </row>
    <row r="57" spans="1:6">
      <c r="A57" s="256" t="s">
        <v>250</v>
      </c>
      <c r="B57" s="248" t="s">
        <v>251</v>
      </c>
      <c r="C57" s="243">
        <v>2721270040.7399998</v>
      </c>
      <c r="D57" s="243">
        <v>2743373458.6599998</v>
      </c>
      <c r="E57" s="244">
        <v>0.81224639925809983</v>
      </c>
      <c r="F57" s="243">
        <v>2743373458.6599998</v>
      </c>
    </row>
    <row r="58" spans="1:6" collapsed="1">
      <c r="A58" s="245"/>
      <c r="B58" s="248" t="s">
        <v>252</v>
      </c>
      <c r="C58" s="249">
        <v>2721270040.7399998</v>
      </c>
      <c r="D58" s="249">
        <v>2743373458.6599998</v>
      </c>
      <c r="E58" s="250">
        <v>0.81224639925809983</v>
      </c>
      <c r="F58" s="249">
        <v>2743373458.6599998</v>
      </c>
    </row>
    <row r="59" spans="1:6" ht="31.5" customHeight="1">
      <c r="A59" s="241" t="s">
        <v>253</v>
      </c>
      <c r="B59" s="246"/>
      <c r="C59" s="253"/>
      <c r="D59" s="253"/>
      <c r="E59" s="244" t="s">
        <v>81</v>
      </c>
      <c r="F59" s="253"/>
    </row>
    <row r="60" spans="1:6">
      <c r="A60" s="256">
        <v>3130</v>
      </c>
      <c r="B60" s="248" t="s">
        <v>254</v>
      </c>
      <c r="C60" s="243">
        <v>3248186325.75</v>
      </c>
      <c r="D60" s="243">
        <v>3688567601.9200001</v>
      </c>
      <c r="E60" s="244">
        <v>13.557759069388265</v>
      </c>
      <c r="F60" s="243">
        <v>3688567601.9200001</v>
      </c>
    </row>
    <row r="61" spans="1:6">
      <c r="A61" s="256">
        <v>3131</v>
      </c>
      <c r="B61" s="248" t="s">
        <v>52</v>
      </c>
      <c r="C61" s="243">
        <v>-5967530.0599999996</v>
      </c>
      <c r="D61" s="243">
        <v>-2627204.21</v>
      </c>
      <c r="E61" s="244">
        <v>55.975015063434796</v>
      </c>
      <c r="F61" s="243">
        <v>-2627204.21</v>
      </c>
    </row>
    <row r="62" spans="1:6" collapsed="1">
      <c r="A62" s="245"/>
      <c r="B62" s="248" t="s">
        <v>255</v>
      </c>
      <c r="C62" s="249">
        <v>3242218795.6900001</v>
      </c>
      <c r="D62" s="249">
        <v>3685940397.71</v>
      </c>
      <c r="E62" s="250">
        <v>13.68573899484684</v>
      </c>
      <c r="F62" s="249">
        <v>3685940397.71</v>
      </c>
    </row>
    <row r="63" spans="1:6" ht="31.5" customHeight="1">
      <c r="A63" s="241" t="s">
        <v>256</v>
      </c>
      <c r="B63" s="246"/>
      <c r="C63" s="253"/>
      <c r="D63" s="253"/>
      <c r="E63" s="244" t="s">
        <v>81</v>
      </c>
      <c r="F63" s="253"/>
    </row>
    <row r="64" spans="1:6">
      <c r="A64" s="256">
        <v>3201</v>
      </c>
      <c r="B64" s="248" t="s">
        <v>257</v>
      </c>
      <c r="C64" s="243">
        <v>2230843516.9000001</v>
      </c>
      <c r="D64" s="243">
        <v>2356335352.9499998</v>
      </c>
      <c r="E64" s="244">
        <v>5.625308772189646</v>
      </c>
      <c r="F64" s="243">
        <v>2356335352.9499998</v>
      </c>
    </row>
    <row r="65" spans="1:6">
      <c r="A65" s="256">
        <v>3203</v>
      </c>
      <c r="B65" s="248" t="s">
        <v>258</v>
      </c>
      <c r="C65" s="243">
        <v>90972604.890000001</v>
      </c>
      <c r="D65" s="243">
        <v>92631234.790000007</v>
      </c>
      <c r="E65" s="244">
        <v>1.8232190910720285</v>
      </c>
      <c r="F65" s="243">
        <v>92631234.790000007</v>
      </c>
    </row>
    <row r="66" spans="1:6">
      <c r="A66" s="256">
        <v>3214</v>
      </c>
      <c r="B66" s="248" t="s">
        <v>259</v>
      </c>
      <c r="C66" s="243">
        <v>-512729.54</v>
      </c>
      <c r="D66" s="243">
        <v>-583823.89</v>
      </c>
      <c r="E66" s="244">
        <v>-13.865858011613694</v>
      </c>
      <c r="F66" s="243">
        <v>-583823.89</v>
      </c>
    </row>
    <row r="67" spans="1:6" ht="30">
      <c r="A67" s="256">
        <v>3219</v>
      </c>
      <c r="B67" s="248" t="s">
        <v>260</v>
      </c>
      <c r="C67" s="243">
        <v>54305256.710000001</v>
      </c>
      <c r="D67" s="243">
        <v>58481018.770000003</v>
      </c>
      <c r="E67" s="244">
        <v>7.689425136684898</v>
      </c>
      <c r="F67" s="243">
        <v>58481018.770000003</v>
      </c>
    </row>
    <row r="68" spans="1:6" ht="30">
      <c r="A68" s="256">
        <v>3220</v>
      </c>
      <c r="B68" s="248" t="s">
        <v>261</v>
      </c>
      <c r="C68" s="243">
        <v>483336.53</v>
      </c>
      <c r="D68" s="243">
        <v>1570350.99</v>
      </c>
      <c r="E68" s="244">
        <v>224.89805601906397</v>
      </c>
      <c r="F68" s="243">
        <v>1570350.99</v>
      </c>
    </row>
    <row r="69" spans="1:6" collapsed="1">
      <c r="A69" s="245"/>
      <c r="B69" s="258" t="s">
        <v>262</v>
      </c>
      <c r="C69" s="249">
        <v>2376091985.4900002</v>
      </c>
      <c r="D69" s="249">
        <v>2508434133.6099997</v>
      </c>
      <c r="E69" s="250">
        <v>5.5697400996328712</v>
      </c>
      <c r="F69" s="249">
        <v>2508434133.6099997</v>
      </c>
    </row>
    <row r="70" spans="1:6" ht="30.75" customHeight="1">
      <c r="A70" s="241" t="s">
        <v>263</v>
      </c>
      <c r="B70" s="246"/>
      <c r="C70" s="253"/>
      <c r="D70" s="253"/>
      <c r="E70" s="244" t="s">
        <v>81</v>
      </c>
      <c r="F70" s="253"/>
    </row>
    <row r="71" spans="1:6">
      <c r="A71" s="256">
        <v>3581</v>
      </c>
      <c r="B71" s="248" t="s">
        <v>264</v>
      </c>
      <c r="C71" s="243">
        <v>78.19</v>
      </c>
      <c r="D71" s="243">
        <v>0</v>
      </c>
      <c r="E71" s="244">
        <v>-100</v>
      </c>
      <c r="F71" s="243">
        <v>0</v>
      </c>
    </row>
    <row r="72" spans="1:6">
      <c r="A72" s="256">
        <v>3584</v>
      </c>
      <c r="B72" s="248" t="s">
        <v>265</v>
      </c>
      <c r="C72" s="243">
        <v>2769.07</v>
      </c>
      <c r="D72" s="243">
        <v>19552.18</v>
      </c>
      <c r="E72" s="244">
        <v>606.0919370041205</v>
      </c>
      <c r="F72" s="243">
        <v>19552.18</v>
      </c>
    </row>
    <row r="73" spans="1:6" collapsed="1">
      <c r="A73" s="245"/>
      <c r="B73" s="248" t="s">
        <v>266</v>
      </c>
      <c r="C73" s="249">
        <v>2847.26</v>
      </c>
      <c r="D73" s="249">
        <v>19552.18</v>
      </c>
      <c r="E73" s="250">
        <v>586.70160083729616</v>
      </c>
      <c r="F73" s="249">
        <v>19552.18</v>
      </c>
    </row>
    <row r="74" spans="1:6" ht="31.5" customHeight="1">
      <c r="A74" s="241" t="s">
        <v>267</v>
      </c>
      <c r="B74" s="246"/>
      <c r="C74" s="253"/>
      <c r="D74" s="253"/>
      <c r="E74" s="244" t="s">
        <v>81</v>
      </c>
      <c r="F74" s="253"/>
    </row>
    <row r="75" spans="1:6">
      <c r="A75" s="256">
        <v>3135</v>
      </c>
      <c r="B75" s="248" t="s">
        <v>2406</v>
      </c>
      <c r="C75" s="243">
        <v>3299.37</v>
      </c>
      <c r="D75" s="243">
        <v>7841.06</v>
      </c>
      <c r="E75" s="244">
        <v>137.65324895358813</v>
      </c>
      <c r="F75" s="243">
        <v>7841.06</v>
      </c>
    </row>
    <row r="76" spans="1:6">
      <c r="A76" s="256">
        <v>3150</v>
      </c>
      <c r="B76" s="248" t="s">
        <v>268</v>
      </c>
      <c r="C76" s="243">
        <v>9619976.7400000002</v>
      </c>
      <c r="D76" s="243">
        <v>9553419.5399999991</v>
      </c>
      <c r="E76" s="244">
        <v>-0.69186445870763214</v>
      </c>
      <c r="F76" s="243">
        <v>9553419.5399999991</v>
      </c>
    </row>
    <row r="77" spans="1:6" collapsed="1">
      <c r="A77" s="245"/>
      <c r="B77" s="248" t="s">
        <v>269</v>
      </c>
      <c r="C77" s="249">
        <v>9623276.1099999994</v>
      </c>
      <c r="D77" s="249">
        <v>9561260.5999999996</v>
      </c>
      <c r="E77" s="250">
        <v>-0.64443240837241011</v>
      </c>
      <c r="F77" s="249">
        <v>9561260.5999999996</v>
      </c>
    </row>
    <row r="78" spans="1:6" ht="31.5" customHeight="1">
      <c r="A78" s="241" t="s">
        <v>270</v>
      </c>
      <c r="B78" s="248"/>
      <c r="C78" s="253"/>
      <c r="D78" s="253"/>
      <c r="E78" s="244"/>
      <c r="F78" s="253"/>
    </row>
    <row r="79" spans="1:6">
      <c r="A79" s="256">
        <v>3728</v>
      </c>
      <c r="B79" s="248" t="s">
        <v>271</v>
      </c>
      <c r="C79" s="243">
        <v>2547203680.3099999</v>
      </c>
      <c r="D79" s="243">
        <v>2574835409.3600001</v>
      </c>
      <c r="E79" s="244">
        <v>1.0847867904555379</v>
      </c>
      <c r="F79" s="243">
        <v>110330192.45999999</v>
      </c>
    </row>
    <row r="80" spans="1:6">
      <c r="A80" s="256">
        <v>3771</v>
      </c>
      <c r="B80" s="248" t="s">
        <v>272</v>
      </c>
      <c r="C80" s="243">
        <v>-239828.66</v>
      </c>
      <c r="D80" s="243">
        <v>-114943.1</v>
      </c>
      <c r="E80" s="244">
        <v>52.072825658117758</v>
      </c>
      <c r="F80" s="243">
        <v>-114943.1</v>
      </c>
    </row>
    <row r="81" spans="1:6" collapsed="1">
      <c r="A81" s="245"/>
      <c r="B81" s="248" t="s">
        <v>273</v>
      </c>
      <c r="C81" s="249">
        <v>2546963851.6500001</v>
      </c>
      <c r="D81" s="249">
        <v>2574720466.2600002</v>
      </c>
      <c r="E81" s="250">
        <v>1.0897922478176736</v>
      </c>
      <c r="F81" s="249">
        <v>110215249.36</v>
      </c>
    </row>
    <row r="82" spans="1:6" ht="31.5" customHeight="1">
      <c r="A82" s="241" t="s">
        <v>274</v>
      </c>
      <c r="B82" s="246"/>
      <c r="C82" s="253"/>
      <c r="D82" s="253"/>
      <c r="E82" s="244" t="s">
        <v>81</v>
      </c>
      <c r="F82" s="253"/>
    </row>
    <row r="83" spans="1:6">
      <c r="A83" s="256">
        <v>3010</v>
      </c>
      <c r="B83" s="248" t="s">
        <v>275</v>
      </c>
      <c r="C83" s="243">
        <v>44900000</v>
      </c>
      <c r="D83" s="243">
        <v>42568119.960000001</v>
      </c>
      <c r="E83" s="244">
        <v>-5.1934967483296193</v>
      </c>
      <c r="F83" s="243">
        <v>42568119.960000001</v>
      </c>
    </row>
    <row r="84" spans="1:6">
      <c r="A84" s="256">
        <v>3100</v>
      </c>
      <c r="B84" s="248" t="s">
        <v>276</v>
      </c>
      <c r="C84" s="243">
        <v>1323624.3999999999</v>
      </c>
      <c r="D84" s="243">
        <v>-523470.52</v>
      </c>
      <c r="E84" s="244">
        <v>-139.54826762033096</v>
      </c>
      <c r="F84" s="243">
        <v>-523470.52</v>
      </c>
    </row>
    <row r="85" spans="1:6">
      <c r="A85" s="256">
        <v>3101</v>
      </c>
      <c r="B85" s="248" t="s">
        <v>277</v>
      </c>
      <c r="C85" s="243">
        <v>10542175537.74</v>
      </c>
      <c r="D85" s="243">
        <v>11108013732.18</v>
      </c>
      <c r="E85" s="244">
        <v>5.367375950195032</v>
      </c>
      <c r="F85" s="243">
        <v>11108013732.18</v>
      </c>
    </row>
    <row r="86" spans="1:6">
      <c r="A86" s="256">
        <v>3102</v>
      </c>
      <c r="B86" s="248" t="s">
        <v>278</v>
      </c>
      <c r="C86" s="243">
        <v>18274524663.93</v>
      </c>
      <c r="D86" s="243">
        <v>20743458330.73</v>
      </c>
      <c r="E86" s="244">
        <v>13.510248349567997</v>
      </c>
      <c r="F86" s="243">
        <v>20699050653.349998</v>
      </c>
    </row>
    <row r="87" spans="1:6">
      <c r="A87" s="256">
        <v>3103</v>
      </c>
      <c r="B87" s="248" t="s">
        <v>279</v>
      </c>
      <c r="C87" s="243">
        <v>12098517.76</v>
      </c>
      <c r="D87" s="243">
        <v>11792136.210000001</v>
      </c>
      <c r="E87" s="244">
        <v>-2.5323891411967385</v>
      </c>
      <c r="F87" s="243">
        <v>11792136.210000001</v>
      </c>
    </row>
    <row r="88" spans="1:6">
      <c r="A88" s="256">
        <v>3105</v>
      </c>
      <c r="B88" s="248" t="s">
        <v>280</v>
      </c>
      <c r="C88" s="243">
        <v>73605.22</v>
      </c>
      <c r="D88" s="243">
        <v>63373.64</v>
      </c>
      <c r="E88" s="244">
        <v>-13.900617374691635</v>
      </c>
      <c r="F88" s="243">
        <v>63373.64</v>
      </c>
    </row>
    <row r="89" spans="1:6">
      <c r="A89" s="256">
        <v>3111</v>
      </c>
      <c r="B89" s="248" t="s">
        <v>281</v>
      </c>
      <c r="C89" s="243">
        <v>70365534.790000007</v>
      </c>
      <c r="D89" s="243">
        <v>76271927.25</v>
      </c>
      <c r="E89" s="244">
        <v>8.3938713428770537</v>
      </c>
      <c r="F89" s="243">
        <v>76271927.25</v>
      </c>
    </row>
    <row r="90" spans="1:6">
      <c r="A90" s="256">
        <v>3127</v>
      </c>
      <c r="B90" s="248" t="s">
        <v>282</v>
      </c>
      <c r="C90" s="243">
        <v>12336.06</v>
      </c>
      <c r="D90" s="243">
        <v>-1394.08</v>
      </c>
      <c r="E90" s="244">
        <v>-111.30085294656477</v>
      </c>
      <c r="F90" s="243">
        <v>-1394.08</v>
      </c>
    </row>
    <row r="91" spans="1:6" collapsed="1">
      <c r="A91" s="245"/>
      <c r="B91" s="248" t="s">
        <v>283</v>
      </c>
      <c r="C91" s="249">
        <v>28945473819.900002</v>
      </c>
      <c r="D91" s="249">
        <v>31981642755.369995</v>
      </c>
      <c r="E91" s="250">
        <v>10.489270116499625</v>
      </c>
      <c r="F91" s="249">
        <v>31937235077.989998</v>
      </c>
    </row>
    <row r="92" spans="1:6" ht="30.75" customHeight="1">
      <c r="A92" s="241" t="s">
        <v>284</v>
      </c>
      <c r="B92" s="248"/>
      <c r="C92" s="253"/>
      <c r="D92" s="253"/>
      <c r="E92" s="244" t="s">
        <v>81</v>
      </c>
      <c r="F92" s="253"/>
    </row>
    <row r="93" spans="1:6">
      <c r="A93" s="256">
        <v>3012</v>
      </c>
      <c r="B93" s="248" t="s">
        <v>285</v>
      </c>
      <c r="C93" s="243">
        <v>226061749.99000001</v>
      </c>
      <c r="D93" s="243">
        <v>238214147.81</v>
      </c>
      <c r="E93" s="244">
        <v>5.3756983746863689</v>
      </c>
      <c r="F93" s="243">
        <v>238214147.81</v>
      </c>
    </row>
    <row r="94" spans="1:6">
      <c r="A94" s="256">
        <v>3015</v>
      </c>
      <c r="B94" s="248" t="s">
        <v>286</v>
      </c>
      <c r="C94" s="243">
        <v>1231829.7</v>
      </c>
      <c r="D94" s="243">
        <v>1193206.75</v>
      </c>
      <c r="E94" s="244">
        <v>-3.135413117576233</v>
      </c>
      <c r="F94" s="243">
        <v>1193206.75</v>
      </c>
    </row>
    <row r="95" spans="1:6">
      <c r="A95" s="256">
        <v>3020</v>
      </c>
      <c r="B95" s="248" t="s">
        <v>287</v>
      </c>
      <c r="C95" s="243">
        <v>194189676.72</v>
      </c>
      <c r="D95" s="243">
        <v>175978040.69999999</v>
      </c>
      <c r="E95" s="244">
        <v>-9.3782719697603554</v>
      </c>
      <c r="F95" s="243">
        <v>175977957.69999999</v>
      </c>
    </row>
    <row r="96" spans="1:6">
      <c r="A96" s="256">
        <v>3022</v>
      </c>
      <c r="B96" s="248" t="s">
        <v>735</v>
      </c>
      <c r="C96" s="243">
        <v>20954</v>
      </c>
      <c r="D96" s="243">
        <v>5146</v>
      </c>
      <c r="E96" s="244">
        <v>-75.441443161210273</v>
      </c>
      <c r="F96" s="243">
        <v>5146</v>
      </c>
    </row>
    <row r="97" spans="1:6">
      <c r="A97" s="256">
        <v>3024</v>
      </c>
      <c r="B97" s="248" t="s">
        <v>288</v>
      </c>
      <c r="C97" s="243">
        <v>143825003.19999999</v>
      </c>
      <c r="D97" s="243">
        <v>143460244.44</v>
      </c>
      <c r="E97" s="244">
        <v>-0.25361289892882166</v>
      </c>
      <c r="F97" s="243">
        <v>143460244.44</v>
      </c>
    </row>
    <row r="98" spans="1:6">
      <c r="A98" s="256">
        <v>3025</v>
      </c>
      <c r="B98" s="248" t="s">
        <v>289</v>
      </c>
      <c r="C98" s="243">
        <v>142512871.61000001</v>
      </c>
      <c r="D98" s="243">
        <v>145031324.81999999</v>
      </c>
      <c r="E98" s="244">
        <v>1.7671759621067522</v>
      </c>
      <c r="F98" s="243">
        <v>145031324.81999999</v>
      </c>
    </row>
    <row r="99" spans="1:6" ht="30">
      <c r="A99" s="256">
        <v>3026</v>
      </c>
      <c r="B99" s="248" t="s">
        <v>290</v>
      </c>
      <c r="C99" s="243">
        <v>450392</v>
      </c>
      <c r="D99" s="243">
        <v>479985</v>
      </c>
      <c r="E99" s="244">
        <v>6.5704985878967657</v>
      </c>
      <c r="F99" s="243">
        <v>479985</v>
      </c>
    </row>
    <row r="100" spans="1:6">
      <c r="A100" s="256">
        <v>3027</v>
      </c>
      <c r="B100" s="248" t="s">
        <v>291</v>
      </c>
      <c r="C100" s="243">
        <v>69752815.260000005</v>
      </c>
      <c r="D100" s="243">
        <v>69064573.459999993</v>
      </c>
      <c r="E100" s="244">
        <v>-0.98668677018214423</v>
      </c>
      <c r="F100" s="243">
        <v>69064573.459999993</v>
      </c>
    </row>
    <row r="101" spans="1:6">
      <c r="A101" s="256">
        <v>3030</v>
      </c>
      <c r="B101" s="248" t="s">
        <v>292</v>
      </c>
      <c r="C101" s="243">
        <v>1511525.95</v>
      </c>
      <c r="D101" s="243">
        <v>1757900.33</v>
      </c>
      <c r="E101" s="244">
        <v>16.299712221282086</v>
      </c>
      <c r="F101" s="243">
        <v>1757900.33</v>
      </c>
    </row>
    <row r="102" spans="1:6">
      <c r="A102" s="256">
        <v>3031</v>
      </c>
      <c r="B102" s="248" t="s">
        <v>293</v>
      </c>
      <c r="C102" s="243">
        <v>84900</v>
      </c>
      <c r="D102" s="243">
        <v>73980</v>
      </c>
      <c r="E102" s="244">
        <v>-12.862190812720847</v>
      </c>
      <c r="F102" s="243">
        <v>73980</v>
      </c>
    </row>
    <row r="103" spans="1:6">
      <c r="A103" s="256">
        <v>3032</v>
      </c>
      <c r="B103" s="248" t="s">
        <v>294</v>
      </c>
      <c r="C103" s="243">
        <v>230395.55</v>
      </c>
      <c r="D103" s="243">
        <v>207671.58</v>
      </c>
      <c r="E103" s="244">
        <v>-9.8630246981766803</v>
      </c>
      <c r="F103" s="243">
        <v>207671.58</v>
      </c>
    </row>
    <row r="104" spans="1:6">
      <c r="A104" s="256">
        <v>3035</v>
      </c>
      <c r="B104" s="248" t="s">
        <v>295</v>
      </c>
      <c r="C104" s="243">
        <v>21243164.829999998</v>
      </c>
      <c r="D104" s="243">
        <v>21693739.120000001</v>
      </c>
      <c r="E104" s="244">
        <v>2.121031840621475</v>
      </c>
      <c r="F104" s="243">
        <v>21693739.120000001</v>
      </c>
    </row>
    <row r="105" spans="1:6">
      <c r="A105" s="256">
        <v>3036</v>
      </c>
      <c r="B105" s="248" t="s">
        <v>296</v>
      </c>
      <c r="C105" s="243">
        <v>171205.25</v>
      </c>
      <c r="D105" s="243">
        <v>15230</v>
      </c>
      <c r="E105" s="244">
        <v>-91.10424475884939</v>
      </c>
      <c r="F105" s="243">
        <v>15230</v>
      </c>
    </row>
    <row r="106" spans="1:6">
      <c r="A106" s="256">
        <v>3038</v>
      </c>
      <c r="B106" s="248" t="s">
        <v>297</v>
      </c>
      <c r="C106" s="243">
        <v>727295.24</v>
      </c>
      <c r="D106" s="243">
        <v>840390</v>
      </c>
      <c r="E106" s="244">
        <v>15.55004814825957</v>
      </c>
      <c r="F106" s="243">
        <v>840390</v>
      </c>
    </row>
    <row r="107" spans="1:6">
      <c r="A107" s="256">
        <v>3041</v>
      </c>
      <c r="B107" s="248" t="s">
        <v>2407</v>
      </c>
      <c r="C107" s="243">
        <v>72596.19</v>
      </c>
      <c r="D107" s="243">
        <v>157658.78</v>
      </c>
      <c r="E107" s="244">
        <v>117.17225105064053</v>
      </c>
      <c r="F107" s="243">
        <v>0</v>
      </c>
    </row>
    <row r="108" spans="1:6">
      <c r="A108" s="256">
        <v>3045</v>
      </c>
      <c r="B108" s="248" t="s">
        <v>298</v>
      </c>
      <c r="C108" s="243">
        <v>828.6</v>
      </c>
      <c r="D108" s="243">
        <v>639.1</v>
      </c>
      <c r="E108" s="244">
        <v>-22.869901037895243</v>
      </c>
      <c r="F108" s="243">
        <v>639.1</v>
      </c>
    </row>
    <row r="109" spans="1:6">
      <c r="A109" s="256">
        <v>3046</v>
      </c>
      <c r="B109" s="248" t="s">
        <v>299</v>
      </c>
      <c r="C109" s="243">
        <v>20615703.550000001</v>
      </c>
      <c r="D109" s="243">
        <v>25718012.510000002</v>
      </c>
      <c r="E109" s="244">
        <v>24.749623255035605</v>
      </c>
      <c r="F109" s="243">
        <v>25718012.510000002</v>
      </c>
    </row>
    <row r="110" spans="1:6" ht="30">
      <c r="A110" s="256">
        <v>3047</v>
      </c>
      <c r="B110" s="248" t="s">
        <v>2408</v>
      </c>
      <c r="C110" s="243">
        <v>12397460.720000001</v>
      </c>
      <c r="D110" s="243">
        <v>3922443.38</v>
      </c>
      <c r="E110" s="244">
        <v>-68.360913024130951</v>
      </c>
      <c r="F110" s="243">
        <v>3922443.38</v>
      </c>
    </row>
    <row r="111" spans="1:6">
      <c r="A111" s="256">
        <v>3049</v>
      </c>
      <c r="B111" s="248" t="s">
        <v>300</v>
      </c>
      <c r="C111" s="243">
        <v>392110.69</v>
      </c>
      <c r="D111" s="243">
        <v>0</v>
      </c>
      <c r="E111" s="244">
        <v>-100</v>
      </c>
      <c r="F111" s="243">
        <v>0</v>
      </c>
    </row>
    <row r="112" spans="1:6">
      <c r="A112" s="256">
        <v>3050</v>
      </c>
      <c r="B112" s="248" t="s">
        <v>301</v>
      </c>
      <c r="C112" s="243">
        <v>8532.2999999999993</v>
      </c>
      <c r="D112" s="243">
        <v>29816</v>
      </c>
      <c r="E112" s="244">
        <v>249.4485660372936</v>
      </c>
      <c r="F112" s="243">
        <v>29816</v>
      </c>
    </row>
    <row r="113" spans="1:6">
      <c r="A113" s="256">
        <v>3052</v>
      </c>
      <c r="B113" s="248" t="s">
        <v>302</v>
      </c>
      <c r="C113" s="243">
        <v>1032065.62</v>
      </c>
      <c r="D113" s="243">
        <v>1218735.75</v>
      </c>
      <c r="E113" s="244">
        <v>18.087040822074858</v>
      </c>
      <c r="F113" s="243">
        <v>1218735.75</v>
      </c>
    </row>
    <row r="114" spans="1:6">
      <c r="A114" s="256">
        <v>3053</v>
      </c>
      <c r="B114" s="248" t="s">
        <v>303</v>
      </c>
      <c r="C114" s="243">
        <v>8812551.2400000002</v>
      </c>
      <c r="D114" s="243">
        <v>10852027.18</v>
      </c>
      <c r="E114" s="244">
        <v>23.142854826680129</v>
      </c>
      <c r="F114" s="243">
        <v>10852027.18</v>
      </c>
    </row>
    <row r="115" spans="1:6">
      <c r="A115" s="256">
        <v>3055</v>
      </c>
      <c r="B115" s="248" t="s">
        <v>304</v>
      </c>
      <c r="C115" s="243">
        <v>144329.57999999999</v>
      </c>
      <c r="D115" s="243">
        <v>85471.07</v>
      </c>
      <c r="E115" s="244">
        <v>-40.78062861403739</v>
      </c>
      <c r="F115" s="243">
        <v>85471.07</v>
      </c>
    </row>
    <row r="116" spans="1:6">
      <c r="A116" s="256">
        <v>3056</v>
      </c>
      <c r="B116" s="248" t="s">
        <v>305</v>
      </c>
      <c r="C116" s="243">
        <v>6683195.0300000003</v>
      </c>
      <c r="D116" s="243">
        <v>6982297.2400000002</v>
      </c>
      <c r="E116" s="244">
        <v>4.4754374016824094</v>
      </c>
      <c r="F116" s="243">
        <v>6982297.2400000002</v>
      </c>
    </row>
    <row r="117" spans="1:6">
      <c r="A117" s="256">
        <v>3057</v>
      </c>
      <c r="B117" s="248" t="s">
        <v>306</v>
      </c>
      <c r="C117" s="243">
        <v>5666619.8700000001</v>
      </c>
      <c r="D117" s="243">
        <v>5480877.3899999997</v>
      </c>
      <c r="E117" s="244">
        <v>-3.2778355397253858</v>
      </c>
      <c r="F117" s="243">
        <v>5480877.3899999997</v>
      </c>
    </row>
    <row r="118" spans="1:6">
      <c r="A118" s="256">
        <v>3062</v>
      </c>
      <c r="B118" s="248" t="s">
        <v>307</v>
      </c>
      <c r="C118" s="243">
        <v>1563405.9</v>
      </c>
      <c r="D118" s="243">
        <v>1612434.31</v>
      </c>
      <c r="E118" s="244">
        <v>3.1360000624278155</v>
      </c>
      <c r="F118" s="243">
        <v>1612434.31</v>
      </c>
    </row>
    <row r="119" spans="1:6">
      <c r="A119" s="256">
        <v>3080</v>
      </c>
      <c r="B119" s="248" t="s">
        <v>308</v>
      </c>
      <c r="C119" s="243">
        <v>16351413.15</v>
      </c>
      <c r="D119" s="243">
        <v>17298232.73</v>
      </c>
      <c r="E119" s="244">
        <v>5.7904449683604264</v>
      </c>
      <c r="F119" s="243">
        <v>17298232.73</v>
      </c>
    </row>
    <row r="120" spans="1:6">
      <c r="A120" s="256">
        <v>3106</v>
      </c>
      <c r="B120" s="248" t="s">
        <v>309</v>
      </c>
      <c r="C120" s="243">
        <v>110044262.34999999</v>
      </c>
      <c r="D120" s="243">
        <v>117720321.89</v>
      </c>
      <c r="E120" s="244">
        <v>6.9754291374010986</v>
      </c>
      <c r="F120" s="243">
        <v>117720321.89</v>
      </c>
    </row>
    <row r="121" spans="1:6">
      <c r="A121" s="256">
        <v>3107</v>
      </c>
      <c r="B121" s="248" t="s">
        <v>310</v>
      </c>
      <c r="C121" s="243">
        <v>38214075.270000003</v>
      </c>
      <c r="D121" s="243">
        <v>40429862.479999997</v>
      </c>
      <c r="E121" s="244">
        <v>5.7983536022903559</v>
      </c>
      <c r="F121" s="243">
        <v>40429862.479999997</v>
      </c>
    </row>
    <row r="122" spans="1:6">
      <c r="A122" s="256">
        <v>3108</v>
      </c>
      <c r="B122" s="248" t="s">
        <v>311</v>
      </c>
      <c r="C122" s="243">
        <v>9867281.7300000004</v>
      </c>
      <c r="D122" s="243">
        <v>11185777.08</v>
      </c>
      <c r="E122" s="244">
        <v>13.362295575196875</v>
      </c>
      <c r="F122" s="243">
        <v>11185777.08</v>
      </c>
    </row>
    <row r="123" spans="1:6">
      <c r="A123" s="256">
        <v>3109</v>
      </c>
      <c r="B123" s="248" t="s">
        <v>312</v>
      </c>
      <c r="C123" s="243">
        <v>10805331.439999999</v>
      </c>
      <c r="D123" s="243">
        <v>12644053.630000001</v>
      </c>
      <c r="E123" s="244">
        <v>17.016805085619858</v>
      </c>
      <c r="F123" s="243">
        <v>12644053.630000001</v>
      </c>
    </row>
    <row r="124" spans="1:6">
      <c r="A124" s="256">
        <v>3120</v>
      </c>
      <c r="B124" s="248" t="s">
        <v>313</v>
      </c>
      <c r="C124" s="243">
        <v>300</v>
      </c>
      <c r="D124" s="243">
        <v>300</v>
      </c>
      <c r="E124" s="244">
        <v>0</v>
      </c>
      <c r="F124" s="243">
        <v>300</v>
      </c>
    </row>
    <row r="125" spans="1:6">
      <c r="A125" s="256">
        <v>3123</v>
      </c>
      <c r="B125" s="248" t="s">
        <v>314</v>
      </c>
      <c r="C125" s="243">
        <v>749312.16</v>
      </c>
      <c r="D125" s="243">
        <v>818055.12</v>
      </c>
      <c r="E125" s="244">
        <v>9.1741417889174457</v>
      </c>
      <c r="F125" s="243">
        <v>818055.12</v>
      </c>
    </row>
    <row r="126" spans="1:6">
      <c r="A126" s="256">
        <v>3126</v>
      </c>
      <c r="B126" s="248" t="s">
        <v>315</v>
      </c>
      <c r="C126" s="243">
        <v>16212145.699999999</v>
      </c>
      <c r="D126" s="243">
        <v>6158784.4900000002</v>
      </c>
      <c r="E126" s="244">
        <v>-62.01129323677371</v>
      </c>
      <c r="F126" s="243">
        <v>6158784.4900000002</v>
      </c>
    </row>
    <row r="127" spans="1:6">
      <c r="A127" s="256">
        <v>3128</v>
      </c>
      <c r="B127" s="248" t="s">
        <v>316</v>
      </c>
      <c r="C127" s="243">
        <v>6</v>
      </c>
      <c r="D127" s="243">
        <v>2</v>
      </c>
      <c r="E127" s="244">
        <v>-66.666666666666657</v>
      </c>
      <c r="F127" s="243">
        <v>2</v>
      </c>
    </row>
    <row r="128" spans="1:6">
      <c r="A128" s="256">
        <v>3133</v>
      </c>
      <c r="B128" s="248" t="s">
        <v>317</v>
      </c>
      <c r="C128" s="243">
        <v>92510829.099999994</v>
      </c>
      <c r="D128" s="243">
        <v>100778053.83</v>
      </c>
      <c r="E128" s="244">
        <v>8.936494041214905</v>
      </c>
      <c r="F128" s="243">
        <v>100778053.83</v>
      </c>
    </row>
    <row r="129" spans="1:6">
      <c r="A129" s="256">
        <v>3142</v>
      </c>
      <c r="B129" s="248" t="s">
        <v>318</v>
      </c>
      <c r="C129" s="243">
        <v>30600</v>
      </c>
      <c r="D129" s="243">
        <v>53810</v>
      </c>
      <c r="E129" s="244">
        <v>75.849673202614383</v>
      </c>
      <c r="F129" s="243">
        <v>53810</v>
      </c>
    </row>
    <row r="130" spans="1:6">
      <c r="A130" s="256">
        <v>3143</v>
      </c>
      <c r="B130" s="248" t="s">
        <v>319</v>
      </c>
      <c r="C130" s="243">
        <v>1000</v>
      </c>
      <c r="D130" s="243">
        <v>600</v>
      </c>
      <c r="E130" s="244">
        <v>-40</v>
      </c>
      <c r="F130" s="243">
        <v>600</v>
      </c>
    </row>
    <row r="131" spans="1:6">
      <c r="A131" s="256">
        <v>3147</v>
      </c>
      <c r="B131" s="248" t="s">
        <v>320</v>
      </c>
      <c r="C131" s="243">
        <v>167562.18</v>
      </c>
      <c r="D131" s="243">
        <v>133728.38</v>
      </c>
      <c r="E131" s="244">
        <v>-20.191787908226065</v>
      </c>
      <c r="F131" s="243">
        <v>133728.38</v>
      </c>
    </row>
    <row r="132" spans="1:6">
      <c r="A132" s="256">
        <v>3149</v>
      </c>
      <c r="B132" s="248" t="s">
        <v>321</v>
      </c>
      <c r="C132" s="243">
        <v>429124.04</v>
      </c>
      <c r="D132" s="243">
        <v>420776.83</v>
      </c>
      <c r="E132" s="244">
        <v>-1.9451741738822099</v>
      </c>
      <c r="F132" s="243">
        <v>420776.83</v>
      </c>
    </row>
    <row r="133" spans="1:6">
      <c r="A133" s="256">
        <v>3151</v>
      </c>
      <c r="B133" s="248" t="s">
        <v>322</v>
      </c>
      <c r="C133" s="243">
        <v>848883.01</v>
      </c>
      <c r="D133" s="243">
        <v>820283.16</v>
      </c>
      <c r="E133" s="244">
        <v>-3.369115609935458</v>
      </c>
      <c r="F133" s="243">
        <v>820283.16</v>
      </c>
    </row>
    <row r="134" spans="1:6">
      <c r="A134" s="256">
        <v>3152</v>
      </c>
      <c r="B134" s="248" t="s">
        <v>323</v>
      </c>
      <c r="C134" s="243">
        <v>3369085.94</v>
      </c>
      <c r="D134" s="243">
        <v>-717394.16</v>
      </c>
      <c r="E134" s="244">
        <v>-121.2934360469297</v>
      </c>
      <c r="F134" s="243">
        <v>-717394.16</v>
      </c>
    </row>
    <row r="135" spans="1:6">
      <c r="A135" s="256">
        <v>3153</v>
      </c>
      <c r="B135" s="248" t="s">
        <v>324</v>
      </c>
      <c r="C135" s="243">
        <v>71200</v>
      </c>
      <c r="D135" s="243">
        <v>68000</v>
      </c>
      <c r="E135" s="244">
        <v>-4.4943820224719104</v>
      </c>
      <c r="F135" s="243">
        <v>68000</v>
      </c>
    </row>
    <row r="136" spans="1:6">
      <c r="A136" s="256">
        <v>3157</v>
      </c>
      <c r="B136" s="248" t="s">
        <v>325</v>
      </c>
      <c r="C136" s="243">
        <v>28954.5</v>
      </c>
      <c r="D136" s="243">
        <v>19379.5</v>
      </c>
      <c r="E136" s="244">
        <v>-33.069125697214595</v>
      </c>
      <c r="F136" s="243">
        <v>19379.5</v>
      </c>
    </row>
    <row r="137" spans="1:6">
      <c r="A137" s="256">
        <v>3158</v>
      </c>
      <c r="B137" s="248" t="s">
        <v>326</v>
      </c>
      <c r="C137" s="243">
        <v>105400</v>
      </c>
      <c r="D137" s="243">
        <v>126749.99</v>
      </c>
      <c r="E137" s="244">
        <v>20.256157495256172</v>
      </c>
      <c r="F137" s="243">
        <v>126749.99</v>
      </c>
    </row>
    <row r="138" spans="1:6">
      <c r="A138" s="256">
        <v>3159</v>
      </c>
      <c r="B138" s="248" t="s">
        <v>2344</v>
      </c>
      <c r="C138" s="243">
        <v>3441784.87</v>
      </c>
      <c r="D138" s="243">
        <v>3515873.98</v>
      </c>
      <c r="E138" s="244">
        <v>2.1526362860674633</v>
      </c>
      <c r="F138" s="243">
        <v>3515873.98</v>
      </c>
    </row>
    <row r="139" spans="1:6" ht="30">
      <c r="A139" s="256">
        <v>3160</v>
      </c>
      <c r="B139" s="248" t="s">
        <v>2409</v>
      </c>
      <c r="C139" s="243">
        <v>1048100</v>
      </c>
      <c r="D139" s="243">
        <v>1205492.5</v>
      </c>
      <c r="E139" s="244">
        <v>15.016935406926821</v>
      </c>
      <c r="F139" s="243">
        <v>1205492.5</v>
      </c>
    </row>
    <row r="140" spans="1:6">
      <c r="A140" s="256">
        <v>3161</v>
      </c>
      <c r="B140" s="248" t="s">
        <v>327</v>
      </c>
      <c r="C140" s="243">
        <v>1809444.76</v>
      </c>
      <c r="D140" s="243">
        <v>2069793.57</v>
      </c>
      <c r="E140" s="244">
        <v>14.388325952542482</v>
      </c>
      <c r="F140" s="243">
        <v>2069793.57</v>
      </c>
    </row>
    <row r="141" spans="1:6">
      <c r="A141" s="256">
        <v>3163</v>
      </c>
      <c r="B141" s="248" t="s">
        <v>2345</v>
      </c>
      <c r="C141" s="243">
        <v>15165</v>
      </c>
      <c r="D141" s="243">
        <v>23000</v>
      </c>
      <c r="E141" s="244">
        <v>51.665018133860862</v>
      </c>
      <c r="F141" s="243">
        <v>23000</v>
      </c>
    </row>
    <row r="142" spans="1:6">
      <c r="A142" s="256">
        <v>3164</v>
      </c>
      <c r="B142" s="248" t="s">
        <v>328</v>
      </c>
      <c r="C142" s="243">
        <v>3339458.06</v>
      </c>
      <c r="D142" s="243">
        <v>3271044.09</v>
      </c>
      <c r="E142" s="244">
        <v>-2.0486548646758629</v>
      </c>
      <c r="F142" s="243">
        <v>3271044.09</v>
      </c>
    </row>
    <row r="143" spans="1:6">
      <c r="A143" s="256">
        <v>3170</v>
      </c>
      <c r="B143" s="248" t="s">
        <v>329</v>
      </c>
      <c r="C143" s="243">
        <v>28975459.530000001</v>
      </c>
      <c r="D143" s="243">
        <v>29523148.100000001</v>
      </c>
      <c r="E143" s="244">
        <v>1.8901807905166994</v>
      </c>
      <c r="F143" s="243">
        <v>29523148.100000001</v>
      </c>
    </row>
    <row r="144" spans="1:6" ht="30">
      <c r="A144" s="256">
        <v>3171</v>
      </c>
      <c r="B144" s="248" t="s">
        <v>330</v>
      </c>
      <c r="C144" s="243">
        <v>256784.68</v>
      </c>
      <c r="D144" s="243">
        <v>163369.18</v>
      </c>
      <c r="E144" s="244">
        <v>-36.378922605507462</v>
      </c>
      <c r="F144" s="243">
        <v>163369.18</v>
      </c>
    </row>
    <row r="145" spans="1:6">
      <c r="A145" s="256">
        <v>3173</v>
      </c>
      <c r="B145" s="248" t="s">
        <v>331</v>
      </c>
      <c r="C145" s="243">
        <v>40400</v>
      </c>
      <c r="D145" s="243">
        <v>40645</v>
      </c>
      <c r="E145" s="244">
        <v>0.60643564356435642</v>
      </c>
      <c r="F145" s="243">
        <v>40645</v>
      </c>
    </row>
    <row r="146" spans="1:6">
      <c r="A146" s="256">
        <v>3175</v>
      </c>
      <c r="B146" s="248" t="s">
        <v>332</v>
      </c>
      <c r="C146" s="243">
        <v>94279160.799999997</v>
      </c>
      <c r="D146" s="243">
        <v>94894387.670000002</v>
      </c>
      <c r="E146" s="244">
        <v>0.65255870415003181</v>
      </c>
      <c r="F146" s="243">
        <v>94765142.670000002</v>
      </c>
    </row>
    <row r="147" spans="1:6">
      <c r="A147" s="256">
        <v>3180</v>
      </c>
      <c r="B147" s="248" t="s">
        <v>333</v>
      </c>
      <c r="C147" s="243">
        <v>3803722.46</v>
      </c>
      <c r="D147" s="243">
        <v>3796011.02</v>
      </c>
      <c r="E147" s="244">
        <v>-0.20273403438588272</v>
      </c>
      <c r="F147" s="243">
        <v>3796011.02</v>
      </c>
    </row>
    <row r="148" spans="1:6">
      <c r="A148" s="256">
        <v>3186</v>
      </c>
      <c r="B148" s="248" t="s">
        <v>334</v>
      </c>
      <c r="C148" s="243">
        <v>149233419.47999999</v>
      </c>
      <c r="D148" s="243">
        <v>148102204.56</v>
      </c>
      <c r="E148" s="244">
        <v>-0.758017154563419</v>
      </c>
      <c r="F148" s="243">
        <v>148102204.56</v>
      </c>
    </row>
    <row r="149" spans="1:6">
      <c r="A149" s="256">
        <v>3188</v>
      </c>
      <c r="B149" s="248" t="s">
        <v>335</v>
      </c>
      <c r="C149" s="243">
        <v>2686373</v>
      </c>
      <c r="D149" s="243">
        <v>3117353.51</v>
      </c>
      <c r="E149" s="244">
        <v>16.043211795234683</v>
      </c>
      <c r="F149" s="243">
        <v>3117353.51</v>
      </c>
    </row>
    <row r="150" spans="1:6">
      <c r="A150" s="256">
        <v>3189</v>
      </c>
      <c r="B150" s="248" t="s">
        <v>336</v>
      </c>
      <c r="C150" s="243">
        <v>720138.44</v>
      </c>
      <c r="D150" s="243">
        <v>680408.65</v>
      </c>
      <c r="E150" s="244">
        <v>-5.5169655990034254</v>
      </c>
      <c r="F150" s="243">
        <v>680408.65</v>
      </c>
    </row>
    <row r="151" spans="1:6">
      <c r="A151" s="256">
        <v>3190</v>
      </c>
      <c r="B151" s="248" t="s">
        <v>337</v>
      </c>
      <c r="C151" s="243">
        <v>1080243.3899999999</v>
      </c>
      <c r="D151" s="243">
        <v>626188.93999999994</v>
      </c>
      <c r="E151" s="244">
        <v>-42.032606188870083</v>
      </c>
      <c r="F151" s="243">
        <v>626188.93999999994</v>
      </c>
    </row>
    <row r="152" spans="1:6">
      <c r="A152" s="256">
        <v>3191</v>
      </c>
      <c r="B152" s="248" t="s">
        <v>338</v>
      </c>
      <c r="C152" s="243">
        <v>7461.52</v>
      </c>
      <c r="D152" s="243">
        <v>435.54</v>
      </c>
      <c r="E152" s="244">
        <v>-94.162851536952246</v>
      </c>
      <c r="F152" s="243">
        <v>435.54</v>
      </c>
    </row>
    <row r="153" spans="1:6">
      <c r="A153" s="256">
        <v>3195</v>
      </c>
      <c r="B153" s="248" t="s">
        <v>339</v>
      </c>
      <c r="C153" s="243">
        <v>4805318.3600000003</v>
      </c>
      <c r="D153" s="243">
        <v>4869539.97</v>
      </c>
      <c r="E153" s="244">
        <v>1.336469411362776</v>
      </c>
      <c r="F153" s="243">
        <v>4869539.97</v>
      </c>
    </row>
    <row r="154" spans="1:6" ht="15.75" customHeight="1">
      <c r="A154" s="256">
        <v>3196</v>
      </c>
      <c r="B154" s="248" t="s">
        <v>340</v>
      </c>
      <c r="C154" s="243">
        <v>575848.76</v>
      </c>
      <c r="D154" s="243">
        <v>590049.32999999996</v>
      </c>
      <c r="E154" s="244">
        <v>2.466024238725451</v>
      </c>
      <c r="F154" s="243">
        <v>590049.32999999996</v>
      </c>
    </row>
    <row r="155" spans="1:6">
      <c r="A155" s="256">
        <v>3200</v>
      </c>
      <c r="B155" s="248" t="s">
        <v>341</v>
      </c>
      <c r="C155" s="243">
        <v>2182219.91</v>
      </c>
      <c r="D155" s="243">
        <v>2191781.5699999998</v>
      </c>
      <c r="E155" s="244">
        <v>0.43816207322568523</v>
      </c>
      <c r="F155" s="243">
        <v>2191781.5699999998</v>
      </c>
    </row>
    <row r="156" spans="1:6">
      <c r="A156" s="256">
        <v>3205</v>
      </c>
      <c r="B156" s="248" t="s">
        <v>342</v>
      </c>
      <c r="C156" s="243">
        <v>2462653.1</v>
      </c>
      <c r="D156" s="243">
        <v>2657510.73</v>
      </c>
      <c r="E156" s="244">
        <v>7.9125082619228779</v>
      </c>
      <c r="F156" s="243">
        <v>2657510.73</v>
      </c>
    </row>
    <row r="157" spans="1:6">
      <c r="A157" s="256">
        <v>3206</v>
      </c>
      <c r="B157" s="248" t="s">
        <v>343</v>
      </c>
      <c r="C157" s="243">
        <v>49042915.100000001</v>
      </c>
      <c r="D157" s="243">
        <v>51511254.32</v>
      </c>
      <c r="E157" s="244">
        <v>5.0330189691354592</v>
      </c>
      <c r="F157" s="243">
        <v>51511254.32</v>
      </c>
    </row>
    <row r="158" spans="1:6">
      <c r="A158" s="256">
        <v>3208</v>
      </c>
      <c r="B158" s="248" t="s">
        <v>344</v>
      </c>
      <c r="C158" s="243">
        <v>18565227.030000001</v>
      </c>
      <c r="D158" s="243">
        <v>23076898.629999999</v>
      </c>
      <c r="E158" s="244">
        <v>24.301731364283764</v>
      </c>
      <c r="F158" s="243">
        <v>23076898.629999999</v>
      </c>
    </row>
    <row r="159" spans="1:6">
      <c r="A159" s="256">
        <v>3210</v>
      </c>
      <c r="B159" s="248" t="s">
        <v>345</v>
      </c>
      <c r="C159" s="243">
        <v>20861466.93</v>
      </c>
      <c r="D159" s="243">
        <v>24961262.379999999</v>
      </c>
      <c r="E159" s="244">
        <v>19.652479203676016</v>
      </c>
      <c r="F159" s="243">
        <v>24961262.379999999</v>
      </c>
    </row>
    <row r="160" spans="1:6">
      <c r="A160" s="256">
        <v>3212</v>
      </c>
      <c r="B160" s="248" t="s">
        <v>346</v>
      </c>
      <c r="C160" s="243">
        <v>711998.98</v>
      </c>
      <c r="D160" s="243">
        <v>689161.69</v>
      </c>
      <c r="E160" s="244">
        <v>-3.2074891455602978</v>
      </c>
      <c r="F160" s="243">
        <v>689161.69</v>
      </c>
    </row>
    <row r="161" spans="1:6">
      <c r="A161" s="256">
        <v>3213</v>
      </c>
      <c r="B161" s="248" t="s">
        <v>347</v>
      </c>
      <c r="C161" s="243">
        <v>660</v>
      </c>
      <c r="D161" s="243">
        <v>375</v>
      </c>
      <c r="E161" s="244">
        <v>-43.18181818181818</v>
      </c>
      <c r="F161" s="243">
        <v>375</v>
      </c>
    </row>
    <row r="162" spans="1:6">
      <c r="A162" s="256">
        <v>3215</v>
      </c>
      <c r="B162" s="248" t="s">
        <v>348</v>
      </c>
      <c r="C162" s="243">
        <v>1111469.8899999999</v>
      </c>
      <c r="D162" s="243">
        <v>1188779.53</v>
      </c>
      <c r="E162" s="244">
        <v>6.9556216228223819</v>
      </c>
      <c r="F162" s="243">
        <v>1188779.53</v>
      </c>
    </row>
    <row r="163" spans="1:6">
      <c r="A163" s="256">
        <v>3216</v>
      </c>
      <c r="B163" s="248" t="s">
        <v>349</v>
      </c>
      <c r="C163" s="243">
        <v>3480313.6</v>
      </c>
      <c r="D163" s="243">
        <v>3469497.22</v>
      </c>
      <c r="E163" s="244">
        <v>-0.31078751064271587</v>
      </c>
      <c r="F163" s="243">
        <v>3469497.22</v>
      </c>
    </row>
    <row r="164" spans="1:6">
      <c r="A164" s="256">
        <v>3221</v>
      </c>
      <c r="B164" s="248" t="s">
        <v>2410</v>
      </c>
      <c r="C164" s="243">
        <v>53117821.700000003</v>
      </c>
      <c r="D164" s="243">
        <v>46240044.850000001</v>
      </c>
      <c r="E164" s="244">
        <v>-12.948153048979419</v>
      </c>
      <c r="F164" s="243">
        <v>46240044.850000001</v>
      </c>
    </row>
    <row r="165" spans="1:6" ht="30">
      <c r="A165" s="256">
        <v>3222</v>
      </c>
      <c r="B165" s="248" t="s">
        <v>2411</v>
      </c>
      <c r="C165" s="243">
        <v>12020041.52</v>
      </c>
      <c r="D165" s="243">
        <v>8769938.3399999999</v>
      </c>
      <c r="E165" s="244">
        <v>-27.039034554017078</v>
      </c>
      <c r="F165" s="243">
        <v>8769938.3399999999</v>
      </c>
    </row>
    <row r="166" spans="1:6">
      <c r="A166" s="256">
        <v>3236</v>
      </c>
      <c r="B166" s="248" t="s">
        <v>350</v>
      </c>
      <c r="C166" s="243">
        <v>6566.8</v>
      </c>
      <c r="D166" s="243">
        <v>6125</v>
      </c>
      <c r="E166" s="244">
        <v>-6.7277821770116377</v>
      </c>
      <c r="F166" s="243">
        <v>6125</v>
      </c>
    </row>
    <row r="167" spans="1:6" ht="15.75" customHeight="1">
      <c r="A167" s="256">
        <v>3238</v>
      </c>
      <c r="B167" s="248" t="s">
        <v>351</v>
      </c>
      <c r="C167" s="243">
        <v>625718.79</v>
      </c>
      <c r="D167" s="243">
        <v>253524.35</v>
      </c>
      <c r="E167" s="244">
        <v>-59.482701486397751</v>
      </c>
      <c r="F167" s="243">
        <v>253524.35</v>
      </c>
    </row>
    <row r="168" spans="1:6">
      <c r="A168" s="256">
        <v>3242</v>
      </c>
      <c r="B168" s="248" t="s">
        <v>352</v>
      </c>
      <c r="C168" s="243">
        <v>9795939.6799999997</v>
      </c>
      <c r="D168" s="243">
        <v>10169734.800000001</v>
      </c>
      <c r="E168" s="244">
        <v>3.8158168813877493</v>
      </c>
      <c r="F168" s="243">
        <v>10169734.800000001</v>
      </c>
    </row>
    <row r="169" spans="1:6">
      <c r="A169" s="256">
        <v>3244</v>
      </c>
      <c r="B169" s="248" t="s">
        <v>353</v>
      </c>
      <c r="C169" s="243">
        <v>4890.9399999999996</v>
      </c>
      <c r="D169" s="243">
        <v>0</v>
      </c>
      <c r="E169" s="244">
        <v>-100</v>
      </c>
      <c r="F169" s="243">
        <v>0</v>
      </c>
    </row>
    <row r="170" spans="1:6">
      <c r="A170" s="256">
        <v>3245</v>
      </c>
      <c r="B170" s="248" t="s">
        <v>354</v>
      </c>
      <c r="C170" s="243">
        <v>41235</v>
      </c>
      <c r="D170" s="243">
        <v>42260</v>
      </c>
      <c r="E170" s="244">
        <v>2.485752394810234</v>
      </c>
      <c r="F170" s="243">
        <v>42260</v>
      </c>
    </row>
    <row r="171" spans="1:6">
      <c r="A171" s="256">
        <v>3246</v>
      </c>
      <c r="B171" s="248" t="s">
        <v>355</v>
      </c>
      <c r="C171" s="243">
        <v>40090</v>
      </c>
      <c r="D171" s="243">
        <v>40425</v>
      </c>
      <c r="E171" s="244">
        <v>0.83561985532551764</v>
      </c>
      <c r="F171" s="243">
        <v>40425</v>
      </c>
    </row>
    <row r="172" spans="1:6">
      <c r="A172" s="256">
        <v>3256</v>
      </c>
      <c r="B172" s="248" t="s">
        <v>356</v>
      </c>
      <c r="C172" s="243">
        <v>34156278.100000001</v>
      </c>
      <c r="D172" s="243">
        <v>34764288.240000002</v>
      </c>
      <c r="E172" s="244">
        <v>1.7800831174284197</v>
      </c>
      <c r="F172" s="243">
        <v>34764288.240000002</v>
      </c>
    </row>
    <row r="173" spans="1:6">
      <c r="A173" s="256">
        <v>3257</v>
      </c>
      <c r="B173" s="248" t="s">
        <v>357</v>
      </c>
      <c r="C173" s="243">
        <v>24397665.609999999</v>
      </c>
      <c r="D173" s="243">
        <v>32206116.350000001</v>
      </c>
      <c r="E173" s="244">
        <v>32.004909259841284</v>
      </c>
      <c r="F173" s="243">
        <v>32206116.350000001</v>
      </c>
    </row>
    <row r="174" spans="1:6">
      <c r="A174" s="256">
        <v>3261</v>
      </c>
      <c r="B174" s="248" t="s">
        <v>358</v>
      </c>
      <c r="C174" s="243">
        <v>5449681</v>
      </c>
      <c r="D174" s="243">
        <v>10310372.4</v>
      </c>
      <c r="E174" s="244">
        <v>89.19221877390622</v>
      </c>
      <c r="F174" s="243">
        <v>10310372.4</v>
      </c>
    </row>
    <row r="175" spans="1:6">
      <c r="A175" s="256">
        <v>3263</v>
      </c>
      <c r="B175" s="248" t="s">
        <v>359</v>
      </c>
      <c r="C175" s="243">
        <v>118545</v>
      </c>
      <c r="D175" s="243">
        <v>126505</v>
      </c>
      <c r="E175" s="244">
        <v>6.7147496731199112</v>
      </c>
      <c r="F175" s="243">
        <v>126505</v>
      </c>
    </row>
    <row r="176" spans="1:6">
      <c r="A176" s="256">
        <v>3266</v>
      </c>
      <c r="B176" s="248" t="s">
        <v>2412</v>
      </c>
      <c r="C176" s="243">
        <v>6200</v>
      </c>
      <c r="D176" s="243">
        <v>8075</v>
      </c>
      <c r="E176" s="244">
        <v>30.241935483870968</v>
      </c>
      <c r="F176" s="243">
        <v>8075</v>
      </c>
    </row>
    <row r="177" spans="1:6" ht="30">
      <c r="A177" s="256">
        <v>3268</v>
      </c>
      <c r="B177" s="248" t="s">
        <v>360</v>
      </c>
      <c r="C177" s="243">
        <v>2957300</v>
      </c>
      <c r="D177" s="243">
        <v>2371800</v>
      </c>
      <c r="E177" s="244">
        <v>-19.798464815879349</v>
      </c>
      <c r="F177" s="243">
        <v>2371800</v>
      </c>
    </row>
    <row r="178" spans="1:6">
      <c r="A178" s="256">
        <v>3271</v>
      </c>
      <c r="B178" s="248" t="s">
        <v>361</v>
      </c>
      <c r="C178" s="243">
        <v>5401954.7300000004</v>
      </c>
      <c r="D178" s="243">
        <v>5487112.6399999997</v>
      </c>
      <c r="E178" s="244">
        <v>1.576427686945818</v>
      </c>
      <c r="F178" s="243">
        <v>5487112.6399999997</v>
      </c>
    </row>
    <row r="179" spans="1:6">
      <c r="A179" s="256">
        <v>3272</v>
      </c>
      <c r="B179" s="248" t="s">
        <v>362</v>
      </c>
      <c r="C179" s="243">
        <v>861016.44</v>
      </c>
      <c r="D179" s="243">
        <v>858559.75</v>
      </c>
      <c r="E179" s="244">
        <v>-0.28532440100678497</v>
      </c>
      <c r="F179" s="243">
        <v>858559.75</v>
      </c>
    </row>
    <row r="180" spans="1:6" ht="30">
      <c r="A180" s="256">
        <v>3273</v>
      </c>
      <c r="B180" s="248" t="s">
        <v>363</v>
      </c>
      <c r="C180" s="243">
        <v>621395</v>
      </c>
      <c r="D180" s="243">
        <v>643479.75</v>
      </c>
      <c r="E180" s="244">
        <v>3.5540598170245978</v>
      </c>
      <c r="F180" s="243">
        <v>643479.75</v>
      </c>
    </row>
    <row r="181" spans="1:6">
      <c r="A181" s="256">
        <v>3274</v>
      </c>
      <c r="B181" s="248" t="s">
        <v>364</v>
      </c>
      <c r="C181" s="243">
        <v>33300</v>
      </c>
      <c r="D181" s="243">
        <v>82150</v>
      </c>
      <c r="E181" s="244">
        <v>146.6966966966967</v>
      </c>
      <c r="F181" s="243">
        <v>82150</v>
      </c>
    </row>
    <row r="182" spans="1:6">
      <c r="A182" s="256">
        <v>3276</v>
      </c>
      <c r="B182" s="248" t="s">
        <v>365</v>
      </c>
      <c r="C182" s="243">
        <v>37432943.039999999</v>
      </c>
      <c r="D182" s="243">
        <v>35938388.170000002</v>
      </c>
      <c r="E182" s="244">
        <v>-3.9926191974885588</v>
      </c>
      <c r="F182" s="243">
        <v>35938388.170000002</v>
      </c>
    </row>
    <row r="183" spans="1:6">
      <c r="A183" s="256">
        <v>3280</v>
      </c>
      <c r="B183" s="248" t="s">
        <v>366</v>
      </c>
      <c r="C183" s="243">
        <v>117466.16</v>
      </c>
      <c r="D183" s="243">
        <v>58250</v>
      </c>
      <c r="E183" s="244">
        <v>-50.411250354995865</v>
      </c>
      <c r="F183" s="243">
        <v>58250</v>
      </c>
    </row>
    <row r="184" spans="1:6">
      <c r="A184" s="256">
        <v>3281</v>
      </c>
      <c r="B184" s="248" t="s">
        <v>367</v>
      </c>
      <c r="C184" s="243">
        <v>24997.69</v>
      </c>
      <c r="D184" s="243">
        <v>96903.57</v>
      </c>
      <c r="E184" s="244">
        <v>287.65009886913555</v>
      </c>
      <c r="F184" s="243">
        <v>96903.57</v>
      </c>
    </row>
    <row r="185" spans="1:6">
      <c r="A185" s="256">
        <v>3282</v>
      </c>
      <c r="B185" s="248" t="s">
        <v>368</v>
      </c>
      <c r="C185" s="243">
        <v>654488.76</v>
      </c>
      <c r="D185" s="243">
        <v>5971120.7800000003</v>
      </c>
      <c r="E185" s="244">
        <v>812.3335869052969</v>
      </c>
      <c r="F185" s="243">
        <v>5971120.7800000003</v>
      </c>
    </row>
    <row r="186" spans="1:6">
      <c r="A186" s="256">
        <v>3301</v>
      </c>
      <c r="B186" s="248" t="s">
        <v>369</v>
      </c>
      <c r="C186" s="243">
        <v>1915835.01</v>
      </c>
      <c r="D186" s="243">
        <v>1033540.85</v>
      </c>
      <c r="E186" s="244">
        <v>-46.052721418844939</v>
      </c>
      <c r="F186" s="243">
        <v>1033540.85</v>
      </c>
    </row>
    <row r="187" spans="1:6">
      <c r="A187" s="256">
        <v>3302</v>
      </c>
      <c r="B187" s="248" t="s">
        <v>370</v>
      </c>
      <c r="C187" s="243">
        <v>2810194.59</v>
      </c>
      <c r="D187" s="243">
        <v>793581.74</v>
      </c>
      <c r="E187" s="244">
        <v>-71.760612491962689</v>
      </c>
      <c r="F187" s="243">
        <v>793581.74</v>
      </c>
    </row>
    <row r="188" spans="1:6">
      <c r="A188" s="256">
        <v>3305</v>
      </c>
      <c r="B188" s="248" t="s">
        <v>371</v>
      </c>
      <c r="C188" s="243">
        <v>450660.39</v>
      </c>
      <c r="D188" s="243">
        <v>541082.52</v>
      </c>
      <c r="E188" s="244">
        <v>20.064361547283976</v>
      </c>
      <c r="F188" s="243">
        <v>541082.52</v>
      </c>
    </row>
    <row r="189" spans="1:6">
      <c r="A189" s="256">
        <v>3310</v>
      </c>
      <c r="B189" s="248" t="s">
        <v>372</v>
      </c>
      <c r="C189" s="243">
        <v>23307035.050000001</v>
      </c>
      <c r="D189" s="243">
        <v>26689031.379999999</v>
      </c>
      <c r="E189" s="244">
        <v>14.510624464865163</v>
      </c>
      <c r="F189" s="243">
        <v>26689031.379999999</v>
      </c>
    </row>
    <row r="190" spans="1:6">
      <c r="A190" s="256">
        <v>3311</v>
      </c>
      <c r="B190" s="248" t="s">
        <v>373</v>
      </c>
      <c r="C190" s="243">
        <v>300</v>
      </c>
      <c r="D190" s="243">
        <v>0</v>
      </c>
      <c r="E190" s="244">
        <v>-100</v>
      </c>
      <c r="F190" s="243">
        <v>0</v>
      </c>
    </row>
    <row r="191" spans="1:6">
      <c r="A191" s="256">
        <v>3313</v>
      </c>
      <c r="B191" s="248" t="s">
        <v>374</v>
      </c>
      <c r="C191" s="243">
        <v>6836038.4800000004</v>
      </c>
      <c r="D191" s="243">
        <v>8315020</v>
      </c>
      <c r="E191" s="244">
        <v>21.635067215127783</v>
      </c>
      <c r="F191" s="243">
        <v>8315020</v>
      </c>
    </row>
    <row r="192" spans="1:6">
      <c r="A192" s="256">
        <v>3314</v>
      </c>
      <c r="B192" s="248" t="s">
        <v>375</v>
      </c>
      <c r="C192" s="243">
        <v>11121397.050000001</v>
      </c>
      <c r="D192" s="243">
        <v>16037430.15</v>
      </c>
      <c r="E192" s="244">
        <v>44.2033773086089</v>
      </c>
      <c r="F192" s="243">
        <v>16037430.15</v>
      </c>
    </row>
    <row r="193" spans="1:6">
      <c r="A193" s="256">
        <v>3329</v>
      </c>
      <c r="B193" s="248" t="s">
        <v>376</v>
      </c>
      <c r="C193" s="243">
        <v>2798746.7</v>
      </c>
      <c r="D193" s="243">
        <v>2551399.64</v>
      </c>
      <c r="E193" s="244">
        <v>-8.8377794246260315</v>
      </c>
      <c r="F193" s="243">
        <v>2551399.64</v>
      </c>
    </row>
    <row r="194" spans="1:6">
      <c r="A194" s="256">
        <v>3338</v>
      </c>
      <c r="B194" s="248" t="s">
        <v>377</v>
      </c>
      <c r="C194" s="243">
        <v>3894809.83</v>
      </c>
      <c r="D194" s="243">
        <v>3923674.27</v>
      </c>
      <c r="E194" s="244">
        <v>0.741100111683757</v>
      </c>
      <c r="F194" s="243">
        <v>3923674.27</v>
      </c>
    </row>
    <row r="195" spans="1:6">
      <c r="A195" s="256">
        <v>3339</v>
      </c>
      <c r="B195" s="248" t="s">
        <v>378</v>
      </c>
      <c r="C195" s="243">
        <v>18332</v>
      </c>
      <c r="D195" s="243">
        <v>9884</v>
      </c>
      <c r="E195" s="244">
        <v>-46.083351516473925</v>
      </c>
      <c r="F195" s="243">
        <v>9884</v>
      </c>
    </row>
    <row r="196" spans="1:6">
      <c r="A196" s="256">
        <v>3364</v>
      </c>
      <c r="B196" s="248" t="s">
        <v>379</v>
      </c>
      <c r="C196" s="243">
        <v>8378213.6900000004</v>
      </c>
      <c r="D196" s="243">
        <v>8669869.8499999996</v>
      </c>
      <c r="E196" s="244">
        <v>3.4811258197927297</v>
      </c>
      <c r="F196" s="243">
        <v>8669869.8499999996</v>
      </c>
    </row>
    <row r="197" spans="1:6">
      <c r="A197" s="256">
        <v>3366</v>
      </c>
      <c r="B197" s="248" t="s">
        <v>380</v>
      </c>
      <c r="C197" s="243">
        <v>25958811.059999999</v>
      </c>
      <c r="D197" s="243">
        <v>26526489.66</v>
      </c>
      <c r="E197" s="244">
        <v>2.1868436065422849</v>
      </c>
      <c r="F197" s="243">
        <v>26526489.66</v>
      </c>
    </row>
    <row r="198" spans="1:6">
      <c r="A198" s="256">
        <v>3370</v>
      </c>
      <c r="B198" s="248" t="s">
        <v>381</v>
      </c>
      <c r="C198" s="243">
        <v>7267</v>
      </c>
      <c r="D198" s="243">
        <v>36055</v>
      </c>
      <c r="E198" s="244">
        <v>396.14696573551674</v>
      </c>
      <c r="F198" s="243">
        <v>36055</v>
      </c>
    </row>
    <row r="199" spans="1:6">
      <c r="A199" s="256">
        <v>3371</v>
      </c>
      <c r="B199" s="248" t="s">
        <v>382</v>
      </c>
      <c r="C199" s="243">
        <v>36258166.909999996</v>
      </c>
      <c r="D199" s="243">
        <v>37115863.869999997</v>
      </c>
      <c r="E199" s="244">
        <v>2.3655276399630898</v>
      </c>
      <c r="F199" s="243">
        <v>37115863.869999997</v>
      </c>
    </row>
    <row r="200" spans="1:6">
      <c r="A200" s="256">
        <v>3372</v>
      </c>
      <c r="B200" s="248" t="s">
        <v>383</v>
      </c>
      <c r="C200" s="243">
        <v>5750</v>
      </c>
      <c r="D200" s="243">
        <v>6850</v>
      </c>
      <c r="E200" s="244">
        <v>19.130434782608695</v>
      </c>
      <c r="F200" s="243">
        <v>6850</v>
      </c>
    </row>
    <row r="201" spans="1:6">
      <c r="A201" s="256">
        <v>3373</v>
      </c>
      <c r="B201" s="248" t="s">
        <v>384</v>
      </c>
      <c r="C201" s="243">
        <v>60410</v>
      </c>
      <c r="D201" s="243">
        <v>85440</v>
      </c>
      <c r="E201" s="244">
        <v>41.433537493792414</v>
      </c>
      <c r="F201" s="243">
        <v>85440</v>
      </c>
    </row>
    <row r="202" spans="1:6">
      <c r="A202" s="256">
        <v>3374</v>
      </c>
      <c r="B202" s="248" t="s">
        <v>385</v>
      </c>
      <c r="C202" s="243">
        <v>14430.6</v>
      </c>
      <c r="D202" s="243">
        <v>7343.81</v>
      </c>
      <c r="E202" s="244">
        <v>-49.109461838038612</v>
      </c>
      <c r="F202" s="243">
        <v>7343.81</v>
      </c>
    </row>
    <row r="203" spans="1:6">
      <c r="A203" s="256">
        <v>3375</v>
      </c>
      <c r="B203" s="248" t="s">
        <v>386</v>
      </c>
      <c r="C203" s="243">
        <v>59872194.859999999</v>
      </c>
      <c r="D203" s="243">
        <v>59693945.789999999</v>
      </c>
      <c r="E203" s="244">
        <v>-0.29771594379795596</v>
      </c>
      <c r="F203" s="243">
        <v>59693945.789999999</v>
      </c>
    </row>
    <row r="204" spans="1:6">
      <c r="A204" s="256">
        <v>3377</v>
      </c>
      <c r="B204" s="248" t="s">
        <v>387</v>
      </c>
      <c r="C204" s="243">
        <v>3074.06</v>
      </c>
      <c r="D204" s="243">
        <v>25</v>
      </c>
      <c r="E204" s="244">
        <v>-99.186743264607713</v>
      </c>
      <c r="F204" s="243">
        <v>25</v>
      </c>
    </row>
    <row r="205" spans="1:6">
      <c r="A205" s="256">
        <v>3378</v>
      </c>
      <c r="B205" s="248" t="s">
        <v>388</v>
      </c>
      <c r="C205" s="243">
        <v>14629029.289999999</v>
      </c>
      <c r="D205" s="243">
        <v>15134980.880000001</v>
      </c>
      <c r="E205" s="244">
        <v>3.4585451978406816</v>
      </c>
      <c r="F205" s="243">
        <v>15134980.880000001</v>
      </c>
    </row>
    <row r="206" spans="1:6">
      <c r="A206" s="256">
        <v>3379</v>
      </c>
      <c r="B206" s="248" t="s">
        <v>389</v>
      </c>
      <c r="C206" s="243">
        <v>111514.86</v>
      </c>
      <c r="D206" s="243">
        <v>189284.37</v>
      </c>
      <c r="E206" s="244">
        <v>69.739145078960775</v>
      </c>
      <c r="F206" s="243">
        <v>189284.37</v>
      </c>
    </row>
    <row r="207" spans="1:6">
      <c r="A207" s="256">
        <v>3381</v>
      </c>
      <c r="B207" s="248" t="s">
        <v>390</v>
      </c>
      <c r="C207" s="243">
        <v>6401615.8099999996</v>
      </c>
      <c r="D207" s="243">
        <v>7853075.7800000003</v>
      </c>
      <c r="E207" s="244">
        <v>22.673337686598856</v>
      </c>
      <c r="F207" s="243">
        <v>7853075.7800000003</v>
      </c>
    </row>
    <row r="208" spans="1:6">
      <c r="A208" s="256">
        <v>3382</v>
      </c>
      <c r="B208" s="248" t="s">
        <v>391</v>
      </c>
      <c r="C208" s="243">
        <v>1519170</v>
      </c>
      <c r="D208" s="243">
        <v>1987100.18</v>
      </c>
      <c r="E208" s="244">
        <v>30.801699612288285</v>
      </c>
      <c r="F208" s="243">
        <v>1987100.18</v>
      </c>
    </row>
    <row r="209" spans="1:6">
      <c r="A209" s="256">
        <v>3383</v>
      </c>
      <c r="B209" s="248" t="s">
        <v>392</v>
      </c>
      <c r="C209" s="243">
        <v>5054042.46</v>
      </c>
      <c r="D209" s="243">
        <v>5500602.9299999997</v>
      </c>
      <c r="E209" s="244">
        <v>8.8357087130605496</v>
      </c>
      <c r="F209" s="243">
        <v>5500602.9299999997</v>
      </c>
    </row>
    <row r="210" spans="1:6">
      <c r="A210" s="256">
        <v>3384</v>
      </c>
      <c r="B210" s="248" t="s">
        <v>393</v>
      </c>
      <c r="C210" s="243">
        <v>697863.43</v>
      </c>
      <c r="D210" s="243">
        <v>903594</v>
      </c>
      <c r="E210" s="244">
        <v>29.480061736434582</v>
      </c>
      <c r="F210" s="243">
        <v>903594</v>
      </c>
    </row>
    <row r="211" spans="1:6">
      <c r="A211" s="256">
        <v>3386</v>
      </c>
      <c r="B211" s="248" t="s">
        <v>394</v>
      </c>
      <c r="C211" s="243">
        <v>21677</v>
      </c>
      <c r="D211" s="243">
        <v>24170</v>
      </c>
      <c r="E211" s="244">
        <v>11.500668911749781</v>
      </c>
      <c r="F211" s="243">
        <v>24170</v>
      </c>
    </row>
    <row r="212" spans="1:6">
      <c r="A212" s="256">
        <v>3390</v>
      </c>
      <c r="B212" s="248" t="s">
        <v>395</v>
      </c>
      <c r="C212" s="243">
        <v>780195.5</v>
      </c>
      <c r="D212" s="243">
        <v>734661.86</v>
      </c>
      <c r="E212" s="244">
        <v>-5.8361833668612562</v>
      </c>
      <c r="F212" s="243">
        <v>734661.86</v>
      </c>
    </row>
    <row r="213" spans="1:6">
      <c r="A213" s="256">
        <v>3400</v>
      </c>
      <c r="B213" s="248" t="s">
        <v>396</v>
      </c>
      <c r="C213" s="243">
        <v>5992099.8499999996</v>
      </c>
      <c r="D213" s="243">
        <v>6061325.9900000002</v>
      </c>
      <c r="E213" s="244">
        <v>1.1552901609274853</v>
      </c>
      <c r="F213" s="243">
        <v>6061325.9900000002</v>
      </c>
    </row>
    <row r="214" spans="1:6">
      <c r="A214" s="256">
        <v>3402</v>
      </c>
      <c r="B214" s="248" t="s">
        <v>397</v>
      </c>
      <c r="C214" s="243">
        <v>93280</v>
      </c>
      <c r="D214" s="243">
        <v>75315</v>
      </c>
      <c r="E214" s="244">
        <v>-19.259219554030874</v>
      </c>
      <c r="F214" s="243">
        <v>75315</v>
      </c>
    </row>
    <row r="215" spans="1:6">
      <c r="A215" s="256">
        <v>3404</v>
      </c>
      <c r="B215" s="248" t="s">
        <v>398</v>
      </c>
      <c r="C215" s="243">
        <v>9986.64</v>
      </c>
      <c r="D215" s="243">
        <v>5429.88</v>
      </c>
      <c r="E215" s="244">
        <v>-45.628559755833791</v>
      </c>
      <c r="F215" s="243">
        <v>5429.88</v>
      </c>
    </row>
    <row r="216" spans="1:6">
      <c r="A216" s="256">
        <v>3408</v>
      </c>
      <c r="B216" s="248" t="s">
        <v>399</v>
      </c>
      <c r="C216" s="243">
        <v>44433.82</v>
      </c>
      <c r="D216" s="243">
        <v>100</v>
      </c>
      <c r="E216" s="244">
        <v>-99.774946200889332</v>
      </c>
      <c r="F216" s="243">
        <v>100</v>
      </c>
    </row>
    <row r="217" spans="1:6">
      <c r="A217" s="256">
        <v>3410</v>
      </c>
      <c r="B217" s="248" t="s">
        <v>400</v>
      </c>
      <c r="C217" s="243">
        <v>4553935</v>
      </c>
      <c r="D217" s="243">
        <v>5688491.7199999997</v>
      </c>
      <c r="E217" s="244">
        <v>24.913766226351491</v>
      </c>
      <c r="F217" s="243">
        <v>5688491.7199999997</v>
      </c>
    </row>
    <row r="218" spans="1:6">
      <c r="A218" s="256">
        <v>3414</v>
      </c>
      <c r="B218" s="248" t="s">
        <v>401</v>
      </c>
      <c r="C218" s="243">
        <v>18165667.579999998</v>
      </c>
      <c r="D218" s="243">
        <v>18651949.960000001</v>
      </c>
      <c r="E218" s="244">
        <v>2.6769309625339006</v>
      </c>
      <c r="F218" s="243">
        <v>18651949.960000001</v>
      </c>
    </row>
    <row r="219" spans="1:6">
      <c r="A219" s="256">
        <v>3420</v>
      </c>
      <c r="B219" s="248" t="s">
        <v>402</v>
      </c>
      <c r="C219" s="243">
        <v>805517.99</v>
      </c>
      <c r="D219" s="243">
        <v>780410</v>
      </c>
      <c r="E219" s="244">
        <v>-3.1169992863846518</v>
      </c>
      <c r="F219" s="243">
        <v>780410</v>
      </c>
    </row>
    <row r="220" spans="1:6">
      <c r="A220" s="256">
        <v>3422</v>
      </c>
      <c r="B220" s="248" t="s">
        <v>403</v>
      </c>
      <c r="C220" s="243">
        <v>1145511.01</v>
      </c>
      <c r="D220" s="243">
        <v>906840.61</v>
      </c>
      <c r="E220" s="244">
        <v>-20.835277698465774</v>
      </c>
      <c r="F220" s="243">
        <v>906840.61</v>
      </c>
    </row>
    <row r="221" spans="1:6" ht="30">
      <c r="A221" s="256">
        <v>3428</v>
      </c>
      <c r="B221" s="248" t="s">
        <v>404</v>
      </c>
      <c r="C221" s="243">
        <v>10000</v>
      </c>
      <c r="D221" s="243">
        <v>0</v>
      </c>
      <c r="E221" s="244">
        <v>-100</v>
      </c>
      <c r="F221" s="243">
        <v>0</v>
      </c>
    </row>
    <row r="222" spans="1:6">
      <c r="A222" s="256">
        <v>3437</v>
      </c>
      <c r="B222" s="248" t="s">
        <v>405</v>
      </c>
      <c r="C222" s="243">
        <v>1567234.37</v>
      </c>
      <c r="D222" s="243">
        <v>1632225.6</v>
      </c>
      <c r="E222" s="244">
        <v>4.146873705940993</v>
      </c>
      <c r="F222" s="243">
        <v>1632225.6</v>
      </c>
    </row>
    <row r="223" spans="1:6">
      <c r="A223" s="256">
        <v>3449</v>
      </c>
      <c r="B223" s="248" t="s">
        <v>406</v>
      </c>
      <c r="C223" s="243">
        <v>1871082.29</v>
      </c>
      <c r="D223" s="243">
        <v>1865839.34</v>
      </c>
      <c r="E223" s="244">
        <v>-0.28020948239534421</v>
      </c>
      <c r="F223" s="243">
        <v>1865839.34</v>
      </c>
    </row>
    <row r="224" spans="1:6">
      <c r="A224" s="256">
        <v>3452</v>
      </c>
      <c r="B224" s="248" t="s">
        <v>407</v>
      </c>
      <c r="C224" s="243">
        <v>2725788.52</v>
      </c>
      <c r="D224" s="243">
        <v>2432367.1</v>
      </c>
      <c r="E224" s="244">
        <v>-10.764643619527751</v>
      </c>
      <c r="F224" s="243">
        <v>2432367.1</v>
      </c>
    </row>
    <row r="225" spans="1:6">
      <c r="A225" s="256">
        <v>3455</v>
      </c>
      <c r="B225" s="248" t="s">
        <v>408</v>
      </c>
      <c r="C225" s="243">
        <v>14800843.779999999</v>
      </c>
      <c r="D225" s="243">
        <v>15038039.710000001</v>
      </c>
      <c r="E225" s="244">
        <v>1.6025838359331808</v>
      </c>
      <c r="F225" s="243">
        <v>15038039.710000001</v>
      </c>
    </row>
    <row r="226" spans="1:6">
      <c r="A226" s="256">
        <v>3456</v>
      </c>
      <c r="B226" s="248" t="s">
        <v>409</v>
      </c>
      <c r="C226" s="243">
        <v>4760692.29</v>
      </c>
      <c r="D226" s="243">
        <v>4806310.92</v>
      </c>
      <c r="E226" s="244">
        <v>0.95823521498802611</v>
      </c>
      <c r="F226" s="243">
        <v>4806310.92</v>
      </c>
    </row>
    <row r="227" spans="1:6">
      <c r="A227" s="256">
        <v>3461</v>
      </c>
      <c r="B227" s="248" t="s">
        <v>2413</v>
      </c>
      <c r="C227" s="243">
        <v>57680168.759999998</v>
      </c>
      <c r="D227" s="243">
        <v>50595430.630000003</v>
      </c>
      <c r="E227" s="244">
        <v>-12.282797159416624</v>
      </c>
      <c r="F227" s="243">
        <v>50595430.630000003</v>
      </c>
    </row>
    <row r="228" spans="1:6">
      <c r="A228" s="256">
        <v>3462</v>
      </c>
      <c r="B228" s="248" t="s">
        <v>410</v>
      </c>
      <c r="C228" s="243">
        <v>39475.910000000003</v>
      </c>
      <c r="D228" s="243">
        <v>35220.15</v>
      </c>
      <c r="E228" s="244">
        <v>-10.780650781704592</v>
      </c>
      <c r="F228" s="243">
        <v>35220.15</v>
      </c>
    </row>
    <row r="229" spans="1:6">
      <c r="A229" s="256">
        <v>3463</v>
      </c>
      <c r="B229" s="248" t="s">
        <v>411</v>
      </c>
      <c r="C229" s="243">
        <v>4458.3999999999996</v>
      </c>
      <c r="D229" s="243">
        <v>5025</v>
      </c>
      <c r="E229" s="244">
        <v>12.708595011663387</v>
      </c>
      <c r="F229" s="243">
        <v>5025</v>
      </c>
    </row>
    <row r="230" spans="1:6">
      <c r="A230" s="256">
        <v>3464</v>
      </c>
      <c r="B230" s="248" t="s">
        <v>412</v>
      </c>
      <c r="C230" s="243">
        <v>45900</v>
      </c>
      <c r="D230" s="243">
        <v>45300</v>
      </c>
      <c r="E230" s="244">
        <v>-1.3071895424836601</v>
      </c>
      <c r="F230" s="243">
        <v>45300</v>
      </c>
    </row>
    <row r="231" spans="1:6">
      <c r="A231" s="256">
        <v>3503</v>
      </c>
      <c r="B231" s="248" t="s">
        <v>413</v>
      </c>
      <c r="C231" s="243">
        <v>184523.11</v>
      </c>
      <c r="D231" s="243">
        <v>267404.52</v>
      </c>
      <c r="E231" s="244">
        <v>44.916547309440013</v>
      </c>
      <c r="F231" s="243">
        <v>267404.52</v>
      </c>
    </row>
    <row r="232" spans="1:6">
      <c r="A232" s="256">
        <v>3505</v>
      </c>
      <c r="B232" s="248" t="s">
        <v>2414</v>
      </c>
      <c r="C232" s="243">
        <v>1082028138.6900001</v>
      </c>
      <c r="D232" s="243">
        <v>1181161501.01</v>
      </c>
      <c r="E232" s="244">
        <v>9.161810009859785</v>
      </c>
      <c r="F232" s="243">
        <v>1181161501.01</v>
      </c>
    </row>
    <row r="233" spans="1:6">
      <c r="A233" s="256">
        <v>3506</v>
      </c>
      <c r="B233" s="248" t="s">
        <v>414</v>
      </c>
      <c r="C233" s="243">
        <v>674649.2</v>
      </c>
      <c r="D233" s="243">
        <v>2552618.29</v>
      </c>
      <c r="E233" s="244">
        <v>278.36230888586249</v>
      </c>
      <c r="F233" s="243">
        <v>2552618.29</v>
      </c>
    </row>
    <row r="234" spans="1:6">
      <c r="A234" s="256">
        <v>3507</v>
      </c>
      <c r="B234" s="248" t="s">
        <v>415</v>
      </c>
      <c r="C234" s="243">
        <v>1139066.1599999999</v>
      </c>
      <c r="D234" s="243">
        <v>1251050.3799999999</v>
      </c>
      <c r="E234" s="244">
        <v>9.8312305230804142</v>
      </c>
      <c r="F234" s="243">
        <v>1251050.3799999999</v>
      </c>
    </row>
    <row r="235" spans="1:6">
      <c r="A235" s="256">
        <v>3509</v>
      </c>
      <c r="B235" s="248" t="s">
        <v>416</v>
      </c>
      <c r="C235" s="243">
        <v>1478345.21</v>
      </c>
      <c r="D235" s="243">
        <v>1673871.24</v>
      </c>
      <c r="E235" s="244">
        <v>13.226006258714095</v>
      </c>
      <c r="F235" s="243">
        <v>1673871.24</v>
      </c>
    </row>
    <row r="236" spans="1:6">
      <c r="A236" s="256">
        <v>3510</v>
      </c>
      <c r="B236" s="248" t="s">
        <v>417</v>
      </c>
      <c r="C236" s="243">
        <v>972910.67</v>
      </c>
      <c r="D236" s="243">
        <v>929290.03</v>
      </c>
      <c r="E236" s="244">
        <v>-4.4835195403911046</v>
      </c>
      <c r="F236" s="243">
        <v>929290.03</v>
      </c>
    </row>
    <row r="237" spans="1:6">
      <c r="A237" s="256">
        <v>3511</v>
      </c>
      <c r="B237" s="248" t="s">
        <v>418</v>
      </c>
      <c r="C237" s="243">
        <v>29698696.449999999</v>
      </c>
      <c r="D237" s="243">
        <v>28040620.149999999</v>
      </c>
      <c r="E237" s="244">
        <v>-5.5829935256299805</v>
      </c>
      <c r="F237" s="243">
        <v>28040620.149999999</v>
      </c>
    </row>
    <row r="238" spans="1:6">
      <c r="A238" s="256">
        <v>3518</v>
      </c>
      <c r="B238" s="248" t="s">
        <v>419</v>
      </c>
      <c r="C238" s="243">
        <v>1572187.56</v>
      </c>
      <c r="D238" s="243">
        <v>0</v>
      </c>
      <c r="E238" s="244">
        <v>-100</v>
      </c>
      <c r="F238" s="243">
        <v>0</v>
      </c>
    </row>
    <row r="239" spans="1:6">
      <c r="A239" s="256">
        <v>3527</v>
      </c>
      <c r="B239" s="248" t="s">
        <v>420</v>
      </c>
      <c r="C239" s="243">
        <v>1072749.17</v>
      </c>
      <c r="D239" s="243">
        <v>1425000.35</v>
      </c>
      <c r="E239" s="244">
        <v>32.836304128764802</v>
      </c>
      <c r="F239" s="243">
        <v>1425000.35</v>
      </c>
    </row>
    <row r="240" spans="1:6">
      <c r="A240" s="256">
        <v>3530</v>
      </c>
      <c r="B240" s="248" t="s">
        <v>421</v>
      </c>
      <c r="C240" s="243">
        <v>519513</v>
      </c>
      <c r="D240" s="243">
        <v>4076505.13</v>
      </c>
      <c r="E240" s="244">
        <v>684.67817552207543</v>
      </c>
      <c r="F240" s="243">
        <v>4076505.13</v>
      </c>
    </row>
    <row r="241" spans="1:6">
      <c r="A241" s="256">
        <v>3546</v>
      </c>
      <c r="B241" s="248" t="s">
        <v>422</v>
      </c>
      <c r="C241" s="243">
        <v>-14994471.779999999</v>
      </c>
      <c r="D241" s="243">
        <v>-15921121.48</v>
      </c>
      <c r="E241" s="244">
        <v>-6.1799422720311465</v>
      </c>
      <c r="F241" s="243">
        <v>0</v>
      </c>
    </row>
    <row r="242" spans="1:6">
      <c r="A242" s="256">
        <v>3553</v>
      </c>
      <c r="B242" s="248" t="s">
        <v>423</v>
      </c>
      <c r="C242" s="243">
        <v>5031615.99</v>
      </c>
      <c r="D242" s="243">
        <v>7834721.6699999999</v>
      </c>
      <c r="E242" s="244">
        <v>55.709849193002491</v>
      </c>
      <c r="F242" s="243">
        <v>7834721.6699999999</v>
      </c>
    </row>
    <row r="243" spans="1:6">
      <c r="A243" s="256">
        <v>3554</v>
      </c>
      <c r="B243" s="248" t="s">
        <v>424</v>
      </c>
      <c r="C243" s="243">
        <v>14797950.82</v>
      </c>
      <c r="D243" s="243">
        <v>16198715.640000001</v>
      </c>
      <c r="E243" s="244">
        <v>9.4659377980011428</v>
      </c>
      <c r="F243" s="243">
        <v>16198715.640000001</v>
      </c>
    </row>
    <row r="244" spans="1:6">
      <c r="A244" s="256">
        <v>3555</v>
      </c>
      <c r="B244" s="248" t="s">
        <v>425</v>
      </c>
      <c r="C244" s="243">
        <v>193399.73</v>
      </c>
      <c r="D244" s="243">
        <v>223011.54</v>
      </c>
      <c r="E244" s="244">
        <v>15.311195108700511</v>
      </c>
      <c r="F244" s="243">
        <v>223011.54</v>
      </c>
    </row>
    <row r="245" spans="1:6">
      <c r="A245" s="256">
        <v>3557</v>
      </c>
      <c r="B245" s="248" t="s">
        <v>426</v>
      </c>
      <c r="C245" s="243">
        <v>80059964.629999995</v>
      </c>
      <c r="D245" s="243">
        <v>79154889.459999993</v>
      </c>
      <c r="E245" s="244">
        <v>-1.1304965898783983</v>
      </c>
      <c r="F245" s="243">
        <v>79154889.459999993</v>
      </c>
    </row>
    <row r="246" spans="1:6">
      <c r="A246" s="256">
        <v>3560</v>
      </c>
      <c r="B246" s="248" t="s">
        <v>427</v>
      </c>
      <c r="C246" s="243">
        <v>41255030.390000001</v>
      </c>
      <c r="D246" s="243">
        <v>43096794.189999998</v>
      </c>
      <c r="E246" s="244">
        <v>4.4643375185742942</v>
      </c>
      <c r="F246" s="243">
        <v>43096794.189999998</v>
      </c>
    </row>
    <row r="247" spans="1:6">
      <c r="A247" s="256">
        <v>3562</v>
      </c>
      <c r="B247" s="248" t="s">
        <v>428</v>
      </c>
      <c r="C247" s="243">
        <v>33162011.210000001</v>
      </c>
      <c r="D247" s="243">
        <v>34973030.119999997</v>
      </c>
      <c r="E247" s="244">
        <v>5.4611250763158896</v>
      </c>
      <c r="F247" s="243">
        <v>34973030.119999997</v>
      </c>
    </row>
    <row r="248" spans="1:6">
      <c r="A248" s="256">
        <v>3563</v>
      </c>
      <c r="B248" s="248" t="s">
        <v>429</v>
      </c>
      <c r="C248" s="243">
        <v>19354311.780000001</v>
      </c>
      <c r="D248" s="243">
        <v>19514469.379999999</v>
      </c>
      <c r="E248" s="244">
        <v>0.82750346186682</v>
      </c>
      <c r="F248" s="243">
        <v>19514469.379999999</v>
      </c>
    </row>
    <row r="249" spans="1:6">
      <c r="A249" s="256">
        <v>3564</v>
      </c>
      <c r="B249" s="248" t="s">
        <v>430</v>
      </c>
      <c r="C249" s="243">
        <v>357534119.25999999</v>
      </c>
      <c r="D249" s="243">
        <v>403311769.39999998</v>
      </c>
      <c r="E249" s="244">
        <v>12.803715134865303</v>
      </c>
      <c r="F249" s="243">
        <v>403311769.39999998</v>
      </c>
    </row>
    <row r="250" spans="1:6">
      <c r="A250" s="256">
        <v>3568</v>
      </c>
      <c r="B250" s="248" t="s">
        <v>431</v>
      </c>
      <c r="C250" s="243">
        <v>637408691.75</v>
      </c>
      <c r="D250" s="243">
        <v>636755923.85000002</v>
      </c>
      <c r="E250" s="244">
        <v>-0.10240963269700758</v>
      </c>
      <c r="F250" s="243">
        <v>636755923.85000002</v>
      </c>
    </row>
    <row r="251" spans="1:6" ht="30">
      <c r="A251" s="256">
        <v>3569</v>
      </c>
      <c r="B251" s="248" t="s">
        <v>432</v>
      </c>
      <c r="C251" s="243">
        <v>363828272.49000001</v>
      </c>
      <c r="D251" s="243">
        <v>425345037.29000002</v>
      </c>
      <c r="E251" s="244">
        <v>16.908187035324701</v>
      </c>
      <c r="F251" s="243">
        <v>425345037.29000002</v>
      </c>
    </row>
    <row r="252" spans="1:6">
      <c r="A252" s="256">
        <v>3570</v>
      </c>
      <c r="B252" s="248" t="s">
        <v>433</v>
      </c>
      <c r="C252" s="243">
        <v>1407412.5</v>
      </c>
      <c r="D252" s="243">
        <v>1573217.75</v>
      </c>
      <c r="E252" s="244">
        <v>11.780856714005312</v>
      </c>
      <c r="F252" s="243">
        <v>1573217.75</v>
      </c>
    </row>
    <row r="253" spans="1:6">
      <c r="A253" s="256">
        <v>3571</v>
      </c>
      <c r="B253" s="248" t="s">
        <v>434</v>
      </c>
      <c r="C253" s="243">
        <v>1350956.45</v>
      </c>
      <c r="D253" s="243">
        <v>1309982.03</v>
      </c>
      <c r="E253" s="244">
        <v>-3.0329934025630454</v>
      </c>
      <c r="F253" s="243">
        <v>1309982.03</v>
      </c>
    </row>
    <row r="254" spans="1:6">
      <c r="A254" s="256">
        <v>3572</v>
      </c>
      <c r="B254" s="248" t="s">
        <v>435</v>
      </c>
      <c r="C254" s="243">
        <v>3363580</v>
      </c>
      <c r="D254" s="243">
        <v>3522656</v>
      </c>
      <c r="E254" s="244">
        <v>4.7293657353177272</v>
      </c>
      <c r="F254" s="243">
        <v>3522656</v>
      </c>
    </row>
    <row r="255" spans="1:6">
      <c r="A255" s="256">
        <v>3573</v>
      </c>
      <c r="B255" s="248" t="s">
        <v>436</v>
      </c>
      <c r="C255" s="243">
        <v>173750</v>
      </c>
      <c r="D255" s="243">
        <v>171296</v>
      </c>
      <c r="E255" s="244">
        <v>-1.4123741007194244</v>
      </c>
      <c r="F255" s="243">
        <v>171296</v>
      </c>
    </row>
    <row r="256" spans="1:6">
      <c r="A256" s="256">
        <v>3577</v>
      </c>
      <c r="B256" s="248" t="s">
        <v>437</v>
      </c>
      <c r="C256" s="243">
        <v>1165691.99</v>
      </c>
      <c r="D256" s="243">
        <v>1011288.43</v>
      </c>
      <c r="E256" s="244">
        <v>-13.24565677079071</v>
      </c>
      <c r="F256" s="243">
        <v>1011288.43</v>
      </c>
    </row>
    <row r="257" spans="1:6">
      <c r="A257" s="256">
        <v>3579</v>
      </c>
      <c r="B257" s="248" t="s">
        <v>438</v>
      </c>
      <c r="C257" s="243">
        <v>7844872.8300000001</v>
      </c>
      <c r="D257" s="243">
        <v>7045944.3899999997</v>
      </c>
      <c r="E257" s="244">
        <v>-10.18408401656653</v>
      </c>
      <c r="F257" s="243">
        <v>7046026.3899999997</v>
      </c>
    </row>
    <row r="258" spans="1:6">
      <c r="A258" s="256">
        <v>3585</v>
      </c>
      <c r="B258" s="248" t="s">
        <v>439</v>
      </c>
      <c r="C258" s="243">
        <v>138110.04999999999</v>
      </c>
      <c r="D258" s="243">
        <v>135419.73000000001</v>
      </c>
      <c r="E258" s="244">
        <v>-1.947953823780368</v>
      </c>
      <c r="F258" s="243">
        <v>135419.73000000001</v>
      </c>
    </row>
    <row r="259" spans="1:6" ht="30">
      <c r="A259" s="256">
        <v>3588</v>
      </c>
      <c r="B259" s="248" t="s">
        <v>2415</v>
      </c>
      <c r="C259" s="243">
        <v>2761341414.6300001</v>
      </c>
      <c r="D259" s="243">
        <v>3379648823.3600001</v>
      </c>
      <c r="E259" s="244">
        <v>22.391559604115407</v>
      </c>
      <c r="F259" s="243">
        <v>3379648823.3600001</v>
      </c>
    </row>
    <row r="260" spans="1:6">
      <c r="A260" s="256">
        <v>3589</v>
      </c>
      <c r="B260" s="248" t="s">
        <v>440</v>
      </c>
      <c r="C260" s="243">
        <v>16423265.109999999</v>
      </c>
      <c r="D260" s="243">
        <v>15208410.380000001</v>
      </c>
      <c r="E260" s="244">
        <v>-7.3971571539710634</v>
      </c>
      <c r="F260" s="243">
        <v>15208410.380000001</v>
      </c>
    </row>
    <row r="261" spans="1:6">
      <c r="A261" s="256">
        <v>3590</v>
      </c>
      <c r="B261" s="248" t="s">
        <v>441</v>
      </c>
      <c r="C261" s="243">
        <v>5012398.51</v>
      </c>
      <c r="D261" s="243">
        <v>2300031.21</v>
      </c>
      <c r="E261" s="244">
        <v>-54.113161485238727</v>
      </c>
      <c r="F261" s="243">
        <v>2300031.21</v>
      </c>
    </row>
    <row r="262" spans="1:6" ht="30">
      <c r="A262" s="256">
        <v>3591</v>
      </c>
      <c r="B262" s="248" t="s">
        <v>2416</v>
      </c>
      <c r="C262" s="243">
        <v>41094484.780000001</v>
      </c>
      <c r="D262" s="243">
        <v>66334914.18</v>
      </c>
      <c r="E262" s="244">
        <v>61.420479013485753</v>
      </c>
      <c r="F262" s="243">
        <v>66334914.18</v>
      </c>
    </row>
    <row r="263" spans="1:6">
      <c r="A263" s="256">
        <v>3592</v>
      </c>
      <c r="B263" s="248" t="s">
        <v>442</v>
      </c>
      <c r="C263" s="243">
        <v>53797419.869999997</v>
      </c>
      <c r="D263" s="243">
        <v>53691996.520000003</v>
      </c>
      <c r="E263" s="244">
        <v>-0.19596358013961768</v>
      </c>
      <c r="F263" s="243">
        <v>53691996.520000003</v>
      </c>
    </row>
    <row r="264" spans="1:6">
      <c r="A264" s="256">
        <v>3593</v>
      </c>
      <c r="B264" s="248" t="s">
        <v>443</v>
      </c>
      <c r="C264" s="243">
        <v>2104.19</v>
      </c>
      <c r="D264" s="243">
        <v>2547.59</v>
      </c>
      <c r="E264" s="244">
        <v>21.072241575142932</v>
      </c>
      <c r="F264" s="243">
        <v>2547.59</v>
      </c>
    </row>
    <row r="265" spans="1:6">
      <c r="A265" s="256">
        <v>3596</v>
      </c>
      <c r="B265" s="248" t="s">
        <v>444</v>
      </c>
      <c r="C265" s="243">
        <v>2773418.5</v>
      </c>
      <c r="D265" s="243">
        <v>3127005.46</v>
      </c>
      <c r="E265" s="244">
        <v>12.749138292688247</v>
      </c>
      <c r="F265" s="243">
        <v>3127005.46</v>
      </c>
    </row>
    <row r="266" spans="1:6">
      <c r="A266" s="256">
        <v>3598</v>
      </c>
      <c r="B266" s="248" t="s">
        <v>445</v>
      </c>
      <c r="C266" s="243">
        <v>22613238.609999999</v>
      </c>
      <c r="D266" s="243">
        <v>23431118.100000001</v>
      </c>
      <c r="E266" s="244">
        <v>3.6168171401964528</v>
      </c>
      <c r="F266" s="243">
        <v>23431118.100000001</v>
      </c>
    </row>
    <row r="267" spans="1:6">
      <c r="A267" s="256">
        <v>3611</v>
      </c>
      <c r="B267" s="248" t="s">
        <v>446</v>
      </c>
      <c r="C267" s="243">
        <v>2043012.48</v>
      </c>
      <c r="D267" s="243">
        <v>1901434.56</v>
      </c>
      <c r="E267" s="244">
        <v>-6.9298607515114119</v>
      </c>
      <c r="F267" s="243">
        <v>1901434.56</v>
      </c>
    </row>
    <row r="268" spans="1:6">
      <c r="A268" s="256">
        <v>3616</v>
      </c>
      <c r="B268" s="248" t="s">
        <v>447</v>
      </c>
      <c r="C268" s="243">
        <v>1397210.59</v>
      </c>
      <c r="D268" s="243">
        <v>1448897.22</v>
      </c>
      <c r="E268" s="244">
        <v>3.6992727059132786</v>
      </c>
      <c r="F268" s="243">
        <v>1448897.22</v>
      </c>
    </row>
    <row r="269" spans="1:6">
      <c r="A269" s="256">
        <v>3618</v>
      </c>
      <c r="B269" s="248" t="s">
        <v>448</v>
      </c>
      <c r="C269" s="243">
        <v>17812687.149999999</v>
      </c>
      <c r="D269" s="243">
        <v>18013625.190000001</v>
      </c>
      <c r="E269" s="244">
        <v>1.1280613548529248</v>
      </c>
      <c r="F269" s="243">
        <v>18013625.190000001</v>
      </c>
    </row>
    <row r="270" spans="1:6">
      <c r="A270" s="256">
        <v>3624</v>
      </c>
      <c r="B270" s="248" t="s">
        <v>449</v>
      </c>
      <c r="C270" s="243">
        <v>517257.76</v>
      </c>
      <c r="D270" s="243">
        <v>168229.8</v>
      </c>
      <c r="E270" s="244">
        <v>-67.476601994332569</v>
      </c>
      <c r="F270" s="243">
        <v>168229.8</v>
      </c>
    </row>
    <row r="271" spans="1:6">
      <c r="A271" s="256">
        <v>3632</v>
      </c>
      <c r="B271" s="248" t="s">
        <v>450</v>
      </c>
      <c r="C271" s="243">
        <v>273537.09999999998</v>
      </c>
      <c r="D271" s="243">
        <v>350961.3</v>
      </c>
      <c r="E271" s="244">
        <v>28.304825926720735</v>
      </c>
      <c r="F271" s="243">
        <v>350961.3</v>
      </c>
    </row>
    <row r="272" spans="1:6">
      <c r="A272" s="256">
        <v>3642</v>
      </c>
      <c r="B272" s="248" t="s">
        <v>451</v>
      </c>
      <c r="C272" s="243">
        <v>7579.7</v>
      </c>
      <c r="D272" s="243">
        <v>6128.23</v>
      </c>
      <c r="E272" s="244">
        <v>-19.149438632135841</v>
      </c>
      <c r="F272" s="243">
        <v>6128.23</v>
      </c>
    </row>
    <row r="273" spans="1:6">
      <c r="A273" s="256">
        <v>3647</v>
      </c>
      <c r="B273" s="248" t="s">
        <v>452</v>
      </c>
      <c r="C273" s="243">
        <v>145219748.47999999</v>
      </c>
      <c r="D273" s="243">
        <v>146105358.00999999</v>
      </c>
      <c r="E273" s="244">
        <v>0.60984097498417678</v>
      </c>
      <c r="F273" s="243">
        <v>9276677.7799999993</v>
      </c>
    </row>
    <row r="274" spans="1:6">
      <c r="A274" s="256">
        <v>3684</v>
      </c>
      <c r="B274" s="248" t="s">
        <v>453</v>
      </c>
      <c r="C274" s="243">
        <v>98928.08</v>
      </c>
      <c r="D274" s="243">
        <v>122935.37</v>
      </c>
      <c r="E274" s="244">
        <v>24.267417299516975</v>
      </c>
      <c r="F274" s="243">
        <v>122935.37</v>
      </c>
    </row>
    <row r="275" spans="1:6" ht="30">
      <c r="A275" s="256">
        <v>3687</v>
      </c>
      <c r="B275" s="248" t="s">
        <v>454</v>
      </c>
      <c r="C275" s="243">
        <v>27321.200000000001</v>
      </c>
      <c r="D275" s="243">
        <v>24600.81</v>
      </c>
      <c r="E275" s="244">
        <v>-9.9570663074828314</v>
      </c>
      <c r="F275" s="243">
        <v>24600.81</v>
      </c>
    </row>
    <row r="276" spans="1:6">
      <c r="A276" s="256">
        <v>3688</v>
      </c>
      <c r="B276" s="248" t="s">
        <v>455</v>
      </c>
      <c r="C276" s="243">
        <v>22782807.699999999</v>
      </c>
      <c r="D276" s="243">
        <v>3958409.46</v>
      </c>
      <c r="E276" s="244">
        <v>-82.62545375388477</v>
      </c>
      <c r="F276" s="243">
        <v>3958409.46</v>
      </c>
    </row>
    <row r="277" spans="1:6">
      <c r="A277" s="256">
        <v>3692</v>
      </c>
      <c r="B277" s="248" t="s">
        <v>456</v>
      </c>
      <c r="C277" s="243">
        <v>0</v>
      </c>
      <c r="D277" s="243">
        <v>-22423.38</v>
      </c>
      <c r="E277" s="244" t="s">
        <v>81</v>
      </c>
      <c r="F277" s="243">
        <v>-22423.38</v>
      </c>
    </row>
    <row r="278" spans="1:6" ht="30">
      <c r="A278" s="256">
        <v>3693</v>
      </c>
      <c r="B278" s="248" t="s">
        <v>457</v>
      </c>
      <c r="C278" s="243">
        <v>2596.1999999999998</v>
      </c>
      <c r="D278" s="243">
        <v>-2596.1999999999998</v>
      </c>
      <c r="E278" s="244">
        <v>-200</v>
      </c>
      <c r="F278" s="243">
        <v>-2596.1999999999998</v>
      </c>
    </row>
    <row r="279" spans="1:6">
      <c r="A279" s="256">
        <v>3694</v>
      </c>
      <c r="B279" s="248" t="s">
        <v>458</v>
      </c>
      <c r="C279" s="243">
        <v>42350</v>
      </c>
      <c r="D279" s="243">
        <v>1109241.06</v>
      </c>
      <c r="E279" s="244">
        <v>2519.2232821723733</v>
      </c>
      <c r="F279" s="243">
        <v>1109241.06</v>
      </c>
    </row>
    <row r="280" spans="1:6">
      <c r="A280" s="256">
        <v>3704</v>
      </c>
      <c r="B280" s="248" t="s">
        <v>459</v>
      </c>
      <c r="C280" s="243">
        <v>253705112.00999999</v>
      </c>
      <c r="D280" s="243">
        <v>251385948.91</v>
      </c>
      <c r="E280" s="244">
        <v>-0.91411760749565907</v>
      </c>
      <c r="F280" s="243">
        <v>234029663.87</v>
      </c>
    </row>
    <row r="281" spans="1:6">
      <c r="A281" s="256">
        <v>3705</v>
      </c>
      <c r="B281" s="248" t="s">
        <v>460</v>
      </c>
      <c r="C281" s="243">
        <v>119006.31</v>
      </c>
      <c r="D281" s="243">
        <v>113102.32</v>
      </c>
      <c r="E281" s="244">
        <v>-4.9610730725118612</v>
      </c>
      <c r="F281" s="243">
        <v>113102.32</v>
      </c>
    </row>
    <row r="282" spans="1:6">
      <c r="A282" s="256">
        <v>3706</v>
      </c>
      <c r="B282" s="248" t="s">
        <v>461</v>
      </c>
      <c r="C282" s="243">
        <v>1028235.44</v>
      </c>
      <c r="D282" s="243">
        <v>1087782.0900000001</v>
      </c>
      <c r="E282" s="244">
        <v>5.7911493499971316</v>
      </c>
      <c r="F282" s="243">
        <v>1087782.0900000001</v>
      </c>
    </row>
    <row r="283" spans="1:6">
      <c r="A283" s="256">
        <v>3707</v>
      </c>
      <c r="B283" s="248" t="s">
        <v>462</v>
      </c>
      <c r="C283" s="243">
        <v>6284341.0199999996</v>
      </c>
      <c r="D283" s="243">
        <v>6396747.8099999996</v>
      </c>
      <c r="E283" s="244">
        <v>1.788680621281753</v>
      </c>
      <c r="F283" s="243">
        <v>6396747.8099999996</v>
      </c>
    </row>
    <row r="284" spans="1:6">
      <c r="A284" s="256">
        <v>3709</v>
      </c>
      <c r="B284" s="248" t="s">
        <v>463</v>
      </c>
      <c r="C284" s="243">
        <v>13074962.960000001</v>
      </c>
      <c r="D284" s="243">
        <v>13040277.65</v>
      </c>
      <c r="E284" s="244">
        <v>-0.26528036910018532</v>
      </c>
      <c r="F284" s="243">
        <v>13040277.65</v>
      </c>
    </row>
    <row r="285" spans="1:6">
      <c r="A285" s="256">
        <v>3710</v>
      </c>
      <c r="B285" s="248" t="s">
        <v>464</v>
      </c>
      <c r="C285" s="243">
        <v>74992483.590000004</v>
      </c>
      <c r="D285" s="243">
        <v>75178189.370000005</v>
      </c>
      <c r="E285" s="244">
        <v>0.24763252410107461</v>
      </c>
      <c r="F285" s="243">
        <v>75178189.370000005</v>
      </c>
    </row>
    <row r="286" spans="1:6">
      <c r="A286" s="256">
        <v>3711</v>
      </c>
      <c r="B286" s="248" t="s">
        <v>465</v>
      </c>
      <c r="C286" s="243">
        <v>22429170.850000001</v>
      </c>
      <c r="D286" s="243">
        <v>27464894.57</v>
      </c>
      <c r="E286" s="244">
        <v>22.451671324265643</v>
      </c>
      <c r="F286" s="243">
        <v>27464894.57</v>
      </c>
    </row>
    <row r="287" spans="1:6">
      <c r="A287" s="256">
        <v>3716</v>
      </c>
      <c r="B287" s="248" t="s">
        <v>466</v>
      </c>
      <c r="C287" s="243">
        <v>333467.28000000003</v>
      </c>
      <c r="D287" s="243">
        <v>384144.61</v>
      </c>
      <c r="E287" s="244">
        <v>15.19709220047015</v>
      </c>
      <c r="F287" s="243">
        <v>384144.61</v>
      </c>
    </row>
    <row r="288" spans="1:6">
      <c r="A288" s="256">
        <v>3717</v>
      </c>
      <c r="B288" s="248" t="s">
        <v>467</v>
      </c>
      <c r="C288" s="243">
        <v>77833219.189999998</v>
      </c>
      <c r="D288" s="243">
        <v>38013802.68</v>
      </c>
      <c r="E288" s="244">
        <v>-51.15992493230447</v>
      </c>
      <c r="F288" s="243">
        <v>38013802.68</v>
      </c>
    </row>
    <row r="289" spans="1:6">
      <c r="A289" s="256">
        <v>3718</v>
      </c>
      <c r="B289" s="248" t="s">
        <v>468</v>
      </c>
      <c r="C289" s="243">
        <v>19844751.739999998</v>
      </c>
      <c r="D289" s="243">
        <v>32321707.41</v>
      </c>
      <c r="E289" s="244">
        <v>62.872823169920913</v>
      </c>
      <c r="F289" s="243">
        <v>32321707.41</v>
      </c>
    </row>
    <row r="290" spans="1:6">
      <c r="A290" s="256">
        <v>3719</v>
      </c>
      <c r="B290" s="248" t="s">
        <v>469</v>
      </c>
      <c r="C290" s="243">
        <v>37803044.479999997</v>
      </c>
      <c r="D290" s="243">
        <v>37642193.640000001</v>
      </c>
      <c r="E290" s="244">
        <v>-0.42549705245326352</v>
      </c>
      <c r="F290" s="243">
        <v>37641346.909999996</v>
      </c>
    </row>
    <row r="291" spans="1:6">
      <c r="A291" s="256">
        <v>3720</v>
      </c>
      <c r="B291" s="248" t="s">
        <v>470</v>
      </c>
      <c r="C291" s="243">
        <v>2265329.15</v>
      </c>
      <c r="D291" s="243">
        <v>2330682.75</v>
      </c>
      <c r="E291" s="244">
        <v>2.8849494123182979</v>
      </c>
      <c r="F291" s="243">
        <v>2330682.75</v>
      </c>
    </row>
    <row r="292" spans="1:6">
      <c r="A292" s="256">
        <v>3722</v>
      </c>
      <c r="B292" s="248" t="s">
        <v>471</v>
      </c>
      <c r="C292" s="243">
        <v>6480022.7599999998</v>
      </c>
      <c r="D292" s="243">
        <v>7088667.0999999996</v>
      </c>
      <c r="E292" s="244">
        <v>9.3926265777498568</v>
      </c>
      <c r="F292" s="243">
        <v>7088667.0999999996</v>
      </c>
    </row>
    <row r="293" spans="1:6">
      <c r="A293" s="256">
        <v>3723</v>
      </c>
      <c r="B293" s="248" t="s">
        <v>472</v>
      </c>
      <c r="C293" s="243">
        <v>13184982.15</v>
      </c>
      <c r="D293" s="243">
        <v>11684806.130000001</v>
      </c>
      <c r="E293" s="244">
        <v>-11.377914683032008</v>
      </c>
      <c r="F293" s="243">
        <v>11684806.130000001</v>
      </c>
    </row>
    <row r="294" spans="1:6">
      <c r="A294" s="256">
        <v>3724</v>
      </c>
      <c r="B294" s="248" t="s">
        <v>473</v>
      </c>
      <c r="C294" s="243">
        <v>1050</v>
      </c>
      <c r="D294" s="243">
        <v>1350</v>
      </c>
      <c r="E294" s="244">
        <v>28.571428571428569</v>
      </c>
      <c r="F294" s="243">
        <v>1350</v>
      </c>
    </row>
    <row r="295" spans="1:6">
      <c r="A295" s="256">
        <v>3727</v>
      </c>
      <c r="B295" s="248" t="s">
        <v>474</v>
      </c>
      <c r="C295" s="243">
        <v>175037220.78</v>
      </c>
      <c r="D295" s="243">
        <v>184328648.27000001</v>
      </c>
      <c r="E295" s="244">
        <v>5.3082581228127346</v>
      </c>
      <c r="F295" s="243">
        <v>181670852.46000001</v>
      </c>
    </row>
    <row r="296" spans="1:6">
      <c r="A296" s="256">
        <v>3732</v>
      </c>
      <c r="B296" s="248" t="s">
        <v>475</v>
      </c>
      <c r="C296" s="243">
        <v>16978642.120000001</v>
      </c>
      <c r="D296" s="243">
        <v>16176802.449999999</v>
      </c>
      <c r="E296" s="244">
        <v>-4.7226372069853237</v>
      </c>
      <c r="F296" s="243">
        <v>15619880.09</v>
      </c>
    </row>
    <row r="297" spans="1:6">
      <c r="A297" s="256">
        <v>3733</v>
      </c>
      <c r="B297" s="248" t="s">
        <v>476</v>
      </c>
      <c r="C297" s="243">
        <v>1440412.49</v>
      </c>
      <c r="D297" s="243">
        <v>766075.41</v>
      </c>
      <c r="E297" s="244">
        <v>-46.815553508564754</v>
      </c>
      <c r="F297" s="243">
        <v>766075.41</v>
      </c>
    </row>
    <row r="298" spans="1:6">
      <c r="A298" s="256">
        <v>3735</v>
      </c>
      <c r="B298" s="248" t="s">
        <v>477</v>
      </c>
      <c r="C298" s="243">
        <v>7049010.1699999999</v>
      </c>
      <c r="D298" s="243">
        <v>7053015.29</v>
      </c>
      <c r="E298" s="244">
        <v>5.6818190120445117E-2</v>
      </c>
      <c r="F298" s="243">
        <v>7053015.29</v>
      </c>
    </row>
    <row r="299" spans="1:6">
      <c r="A299" s="256">
        <v>3748</v>
      </c>
      <c r="B299" s="248" t="s">
        <v>478</v>
      </c>
      <c r="C299" s="243">
        <v>174684.74</v>
      </c>
      <c r="D299" s="243">
        <v>258677.26</v>
      </c>
      <c r="E299" s="244">
        <v>48.082345372583788</v>
      </c>
      <c r="F299" s="243">
        <v>258677.26</v>
      </c>
    </row>
    <row r="300" spans="1:6">
      <c r="A300" s="256">
        <v>3749</v>
      </c>
      <c r="B300" s="248" t="s">
        <v>479</v>
      </c>
      <c r="C300" s="243">
        <v>4845</v>
      </c>
      <c r="D300" s="243">
        <v>2565</v>
      </c>
      <c r="E300" s="244">
        <v>-47.058823529411761</v>
      </c>
      <c r="F300" s="243">
        <v>2565</v>
      </c>
    </row>
    <row r="301" spans="1:6">
      <c r="A301" s="256">
        <v>3753</v>
      </c>
      <c r="B301" s="248" t="s">
        <v>480</v>
      </c>
      <c r="C301" s="243">
        <v>2415009.52</v>
      </c>
      <c r="D301" s="243">
        <v>2802988.55</v>
      </c>
      <c r="E301" s="244">
        <v>16.065320935049556</v>
      </c>
      <c r="F301" s="243">
        <v>2802988.55</v>
      </c>
    </row>
    <row r="302" spans="1:6">
      <c r="A302" s="256">
        <v>3770</v>
      </c>
      <c r="B302" s="248" t="s">
        <v>481</v>
      </c>
      <c r="C302" s="243">
        <v>25362170.649999999</v>
      </c>
      <c r="D302" s="243">
        <v>17953363.030000001</v>
      </c>
      <c r="E302" s="244">
        <v>-29.212040728856138</v>
      </c>
      <c r="F302" s="243">
        <v>17797992.93</v>
      </c>
    </row>
    <row r="303" spans="1:6">
      <c r="A303" s="256">
        <v>3775</v>
      </c>
      <c r="B303" s="248" t="s">
        <v>482</v>
      </c>
      <c r="C303" s="243">
        <v>672261.57</v>
      </c>
      <c r="D303" s="243">
        <v>648537.03</v>
      </c>
      <c r="E303" s="244">
        <v>-3.5290638434084407</v>
      </c>
      <c r="F303" s="243">
        <v>648537.03</v>
      </c>
    </row>
    <row r="304" spans="1:6">
      <c r="A304" s="256">
        <v>3776</v>
      </c>
      <c r="B304" s="248" t="s">
        <v>483</v>
      </c>
      <c r="C304" s="243">
        <v>57238</v>
      </c>
      <c r="D304" s="243">
        <v>13499.71</v>
      </c>
      <c r="E304" s="244">
        <v>-76.414776896467387</v>
      </c>
      <c r="F304" s="243">
        <v>13499.71</v>
      </c>
    </row>
    <row r="305" spans="1:6">
      <c r="A305" s="256">
        <v>3778</v>
      </c>
      <c r="B305" s="248" t="s">
        <v>2400</v>
      </c>
      <c r="C305" s="243">
        <v>0</v>
      </c>
      <c r="D305" s="243">
        <v>-7891</v>
      </c>
      <c r="E305" s="244" t="s">
        <v>81</v>
      </c>
      <c r="F305" s="243">
        <v>-7891</v>
      </c>
    </row>
    <row r="306" spans="1:6">
      <c r="A306" s="256">
        <v>3793</v>
      </c>
      <c r="B306" s="248" t="s">
        <v>2417</v>
      </c>
      <c r="C306" s="243">
        <v>10326824.289999999</v>
      </c>
      <c r="D306" s="243">
        <v>9863466.75</v>
      </c>
      <c r="E306" s="244">
        <v>-4.4869315772971197</v>
      </c>
      <c r="F306" s="243">
        <v>9863466.75</v>
      </c>
    </row>
    <row r="307" spans="1:6">
      <c r="A307" s="256">
        <v>3801</v>
      </c>
      <c r="B307" s="248" t="s">
        <v>484</v>
      </c>
      <c r="C307" s="243">
        <v>8393702</v>
      </c>
      <c r="D307" s="243">
        <v>7997062.3899999997</v>
      </c>
      <c r="E307" s="244">
        <v>-4.7254430762493156</v>
      </c>
      <c r="F307" s="243">
        <v>7997062.3899999997</v>
      </c>
    </row>
    <row r="308" spans="1:6">
      <c r="A308" s="256">
        <v>3858</v>
      </c>
      <c r="B308" s="248" t="s">
        <v>485</v>
      </c>
      <c r="C308" s="243">
        <v>6310010.4400000004</v>
      </c>
      <c r="D308" s="243">
        <v>5966475.4199999999</v>
      </c>
      <c r="E308" s="244">
        <v>-5.4442860795013273</v>
      </c>
      <c r="F308" s="243">
        <v>5966475.4199999999</v>
      </c>
    </row>
    <row r="309" spans="1:6">
      <c r="A309" s="256">
        <v>3879</v>
      </c>
      <c r="B309" s="248" t="s">
        <v>486</v>
      </c>
      <c r="C309" s="243">
        <v>78468792.019999996</v>
      </c>
      <c r="D309" s="243">
        <v>83861165.739999995</v>
      </c>
      <c r="E309" s="244">
        <v>6.8719978748055661</v>
      </c>
      <c r="F309" s="243">
        <v>83861165.739999995</v>
      </c>
    </row>
    <row r="310" spans="1:6">
      <c r="A310" s="245"/>
      <c r="B310" s="248" t="s">
        <v>487</v>
      </c>
      <c r="C310" s="249">
        <v>8696644373.2799969</v>
      </c>
      <c r="D310" s="249">
        <v>9541088932.5400009</v>
      </c>
      <c r="E310" s="250">
        <v>9.7100044915544395</v>
      </c>
      <c r="F310" s="249">
        <v>9399167248.9700012</v>
      </c>
    </row>
    <row r="311" spans="1:6" ht="32.25" customHeight="1" collapsed="1">
      <c r="A311" s="241" t="s">
        <v>488</v>
      </c>
      <c r="B311" s="246"/>
      <c r="C311" s="253"/>
      <c r="D311" s="253"/>
      <c r="E311" s="244" t="s">
        <v>81</v>
      </c>
      <c r="F311" s="253"/>
    </row>
    <row r="312" spans="1:6" ht="15.75" customHeight="1">
      <c r="A312" s="256">
        <v>3433</v>
      </c>
      <c r="B312" s="259" t="s">
        <v>489</v>
      </c>
      <c r="C312" s="243">
        <v>277847.09000000003</v>
      </c>
      <c r="D312" s="243">
        <v>274715.05</v>
      </c>
      <c r="E312" s="244">
        <v>-1.1272531232916772</v>
      </c>
      <c r="F312" s="243">
        <v>274715.05</v>
      </c>
    </row>
    <row r="313" spans="1:6">
      <c r="A313" s="256">
        <v>3434</v>
      </c>
      <c r="B313" s="259" t="s">
        <v>490</v>
      </c>
      <c r="C313" s="243">
        <v>106233994.40000001</v>
      </c>
      <c r="D313" s="243">
        <v>103173149.23</v>
      </c>
      <c r="E313" s="244">
        <v>-2.8812294852390505</v>
      </c>
      <c r="F313" s="243">
        <v>103173149.23</v>
      </c>
    </row>
    <row r="314" spans="1:6">
      <c r="A314" s="256">
        <v>3435</v>
      </c>
      <c r="B314" s="259" t="s">
        <v>491</v>
      </c>
      <c r="C314" s="243">
        <v>5396284.2800000003</v>
      </c>
      <c r="D314" s="243">
        <v>5541577.96</v>
      </c>
      <c r="E314" s="244">
        <v>2.6924763867332744</v>
      </c>
      <c r="F314" s="243">
        <v>5541577.96</v>
      </c>
    </row>
    <row r="315" spans="1:6">
      <c r="A315" s="256">
        <v>3436</v>
      </c>
      <c r="B315" s="259" t="s">
        <v>492</v>
      </c>
      <c r="C315" s="243">
        <v>180890.18</v>
      </c>
      <c r="D315" s="243">
        <v>204862.52</v>
      </c>
      <c r="E315" s="244">
        <v>13.252427522599621</v>
      </c>
      <c r="F315" s="243">
        <v>204862.52</v>
      </c>
    </row>
    <row r="316" spans="1:6">
      <c r="A316" s="256">
        <v>3446</v>
      </c>
      <c r="B316" s="259" t="s">
        <v>493</v>
      </c>
      <c r="C316" s="243">
        <v>567421.82999999996</v>
      </c>
      <c r="D316" s="243">
        <v>548211.98</v>
      </c>
      <c r="E316" s="244">
        <v>-3.3854619234511967</v>
      </c>
      <c r="F316" s="243">
        <v>548211.98</v>
      </c>
    </row>
    <row r="317" spans="1:6">
      <c r="A317" s="245"/>
      <c r="B317" s="248" t="s">
        <v>494</v>
      </c>
      <c r="C317" s="249">
        <v>112656437.78000002</v>
      </c>
      <c r="D317" s="249">
        <v>109742516.73999999</v>
      </c>
      <c r="E317" s="250">
        <v>-2.5865552803031484</v>
      </c>
      <c r="F317" s="249">
        <v>109742516.73999999</v>
      </c>
    </row>
    <row r="318" spans="1:6" ht="31.5" customHeight="1" collapsed="1">
      <c r="A318" s="241" t="s">
        <v>495</v>
      </c>
      <c r="B318" s="246"/>
      <c r="C318" s="253"/>
      <c r="D318" s="253"/>
      <c r="E318" s="244" t="s">
        <v>81</v>
      </c>
      <c r="F318" s="253"/>
    </row>
    <row r="319" spans="1:6" ht="15.75" customHeight="1">
      <c r="A319" s="256">
        <v>3014</v>
      </c>
      <c r="B319" s="248" t="s">
        <v>496</v>
      </c>
      <c r="C319" s="243">
        <v>1516102661.5599999</v>
      </c>
      <c r="D319" s="243">
        <v>1595147954.4000001</v>
      </c>
      <c r="E319" s="244">
        <v>5.2137163824160941</v>
      </c>
      <c r="F319" s="243">
        <v>1593037396.01</v>
      </c>
    </row>
    <row r="320" spans="1:6">
      <c r="A320" s="256">
        <v>3018</v>
      </c>
      <c r="B320" s="248" t="s">
        <v>497</v>
      </c>
      <c r="C320" s="243">
        <v>166648426.13999999</v>
      </c>
      <c r="D320" s="243">
        <v>191855011.25</v>
      </c>
      <c r="E320" s="244">
        <v>15.125606460167926</v>
      </c>
      <c r="F320" s="243">
        <v>191855011.25</v>
      </c>
    </row>
    <row r="321" spans="1:6">
      <c r="A321" s="245"/>
      <c r="B321" s="260" t="s">
        <v>498</v>
      </c>
      <c r="C321" s="249">
        <v>1682751087.6999998</v>
      </c>
      <c r="D321" s="249">
        <v>1787002965.6500001</v>
      </c>
      <c r="E321" s="250">
        <v>6.1953237595283772</v>
      </c>
      <c r="F321" s="249">
        <v>1784892407.26</v>
      </c>
    </row>
    <row r="322" spans="1:6" ht="31.5" customHeight="1">
      <c r="A322" s="241" t="s">
        <v>499</v>
      </c>
      <c r="B322" s="248"/>
      <c r="C322" s="243"/>
      <c r="D322" s="243"/>
      <c r="E322" s="244" t="s">
        <v>81</v>
      </c>
      <c r="F322" s="243"/>
    </row>
    <row r="323" spans="1:6">
      <c r="A323" s="256">
        <v>3349</v>
      </c>
      <c r="B323" s="248" t="s">
        <v>500</v>
      </c>
      <c r="C323" s="243">
        <v>16412417.27</v>
      </c>
      <c r="D323" s="243">
        <v>11193116.810000001</v>
      </c>
      <c r="E323" s="244">
        <v>-31.800924715339018</v>
      </c>
      <c r="F323" s="243">
        <v>11193116.810000001</v>
      </c>
    </row>
    <row r="324" spans="1:6">
      <c r="A324" s="245"/>
      <c r="B324" s="248" t="s">
        <v>501</v>
      </c>
      <c r="C324" s="249">
        <v>16412417.27</v>
      </c>
      <c r="D324" s="249">
        <v>11193116.810000001</v>
      </c>
      <c r="E324" s="250">
        <v>-31.800924715339018</v>
      </c>
      <c r="F324" s="249">
        <v>11193116.810000001</v>
      </c>
    </row>
    <row r="325" spans="1:6" ht="31.5" customHeight="1">
      <c r="A325" s="241" t="s">
        <v>502</v>
      </c>
      <c r="B325" s="248"/>
      <c r="C325" s="243"/>
      <c r="D325" s="243"/>
      <c r="E325" s="244" t="s">
        <v>81</v>
      </c>
      <c r="F325" s="243"/>
    </row>
    <row r="326" spans="1:6">
      <c r="A326" s="256">
        <v>3319</v>
      </c>
      <c r="B326" s="248" t="s">
        <v>503</v>
      </c>
      <c r="C326" s="243">
        <v>504260.86</v>
      </c>
      <c r="D326" s="243">
        <v>486466.79</v>
      </c>
      <c r="E326" s="244">
        <v>-3.5287430398623454</v>
      </c>
      <c r="F326" s="243">
        <v>486466.79</v>
      </c>
    </row>
    <row r="327" spans="1:6">
      <c r="A327" s="256">
        <v>3320</v>
      </c>
      <c r="B327" s="248" t="s">
        <v>504</v>
      </c>
      <c r="C327" s="243">
        <v>768923147.41999996</v>
      </c>
      <c r="D327" s="243">
        <v>1197826292.25</v>
      </c>
      <c r="E327" s="244">
        <v>55.779715602153054</v>
      </c>
      <c r="F327" s="243">
        <v>1197826292.25</v>
      </c>
    </row>
    <row r="328" spans="1:6" ht="30">
      <c r="A328" s="256">
        <v>3321</v>
      </c>
      <c r="B328" s="248" t="s">
        <v>505</v>
      </c>
      <c r="C328" s="243">
        <v>15378888.75</v>
      </c>
      <c r="D328" s="243">
        <v>7250128.0999999996</v>
      </c>
      <c r="E328" s="244">
        <v>-52.856619110402235</v>
      </c>
      <c r="F328" s="243">
        <v>3915405.43</v>
      </c>
    </row>
    <row r="329" spans="1:6">
      <c r="A329" s="256">
        <v>3324</v>
      </c>
      <c r="B329" s="248" t="s">
        <v>506</v>
      </c>
      <c r="C329" s="243">
        <v>2226560.69</v>
      </c>
      <c r="D329" s="243">
        <v>1045915.14</v>
      </c>
      <c r="E329" s="244">
        <v>-53.025527455979649</v>
      </c>
      <c r="F329" s="243">
        <v>1045915.14</v>
      </c>
    </row>
    <row r="330" spans="1:6">
      <c r="A330" s="256">
        <v>3325</v>
      </c>
      <c r="B330" s="248" t="s">
        <v>507</v>
      </c>
      <c r="C330" s="243">
        <v>292937100.97000003</v>
      </c>
      <c r="D330" s="243">
        <v>453122137.24000001</v>
      </c>
      <c r="E330" s="244">
        <v>54.682399648108991</v>
      </c>
      <c r="F330" s="243">
        <v>453122137.24000001</v>
      </c>
    </row>
    <row r="331" spans="1:6" ht="30">
      <c r="A331" s="256">
        <v>3326</v>
      </c>
      <c r="B331" s="248" t="s">
        <v>508</v>
      </c>
      <c r="C331" s="243">
        <v>8034703.9299999997</v>
      </c>
      <c r="D331" s="243">
        <v>6435825.4400000004</v>
      </c>
      <c r="E331" s="244">
        <v>-19.899656588839601</v>
      </c>
      <c r="F331" s="243">
        <v>5028532.33</v>
      </c>
    </row>
    <row r="332" spans="1:6">
      <c r="A332" s="256">
        <v>3327</v>
      </c>
      <c r="B332" s="248" t="s">
        <v>509</v>
      </c>
      <c r="C332" s="243">
        <v>100640.18</v>
      </c>
      <c r="D332" s="243">
        <v>4430680.49</v>
      </c>
      <c r="E332" s="244">
        <v>4302.4965873471219</v>
      </c>
      <c r="F332" s="243">
        <v>4430680.49</v>
      </c>
    </row>
    <row r="333" spans="1:6">
      <c r="A333" s="256">
        <v>3335</v>
      </c>
      <c r="B333" s="248" t="s">
        <v>510</v>
      </c>
      <c r="C333" s="243">
        <v>927888.02</v>
      </c>
      <c r="D333" s="243">
        <v>947411.2</v>
      </c>
      <c r="E333" s="244">
        <v>2.1040448393761926</v>
      </c>
      <c r="F333" s="243">
        <v>947411.2</v>
      </c>
    </row>
    <row r="334" spans="1:6">
      <c r="A334" s="245"/>
      <c r="B334" s="248" t="s">
        <v>511</v>
      </c>
      <c r="C334" s="249">
        <v>1089033190.8200002</v>
      </c>
      <c r="D334" s="249">
        <v>1671544856.6500001</v>
      </c>
      <c r="E334" s="250">
        <v>53.488880847735324</v>
      </c>
      <c r="F334" s="249">
        <v>1666802840.8700001</v>
      </c>
    </row>
    <row r="335" spans="1:6" ht="31.5" customHeight="1">
      <c r="A335" s="241" t="s">
        <v>512</v>
      </c>
      <c r="B335" s="248"/>
      <c r="C335" s="243"/>
      <c r="D335" s="243"/>
      <c r="E335" s="244" t="s">
        <v>81</v>
      </c>
      <c r="F335" s="243"/>
    </row>
    <row r="336" spans="1:6">
      <c r="A336" s="256">
        <v>3344</v>
      </c>
      <c r="B336" s="248" t="s">
        <v>513</v>
      </c>
      <c r="C336" s="243">
        <v>3854864.06</v>
      </c>
      <c r="D336" s="243">
        <v>4013565.91</v>
      </c>
      <c r="E336" s="244">
        <v>4.116924683460824</v>
      </c>
      <c r="F336" s="243">
        <v>4013565.91</v>
      </c>
    </row>
    <row r="337" spans="1:6">
      <c r="A337" s="245"/>
      <c r="B337" s="248" t="s">
        <v>514</v>
      </c>
      <c r="C337" s="249">
        <v>3854864.06</v>
      </c>
      <c r="D337" s="249">
        <v>4013565.91</v>
      </c>
      <c r="E337" s="250">
        <v>4.116924683460824</v>
      </c>
      <c r="F337" s="249">
        <v>4013565.91</v>
      </c>
    </row>
    <row r="338" spans="1:6" ht="31.5" customHeight="1">
      <c r="A338" s="241" t="s">
        <v>515</v>
      </c>
      <c r="B338" s="248"/>
      <c r="C338" s="243"/>
      <c r="D338" s="243"/>
      <c r="E338" s="244" t="s">
        <v>81</v>
      </c>
      <c r="F338" s="243"/>
    </row>
    <row r="339" spans="1:6">
      <c r="A339" s="256">
        <v>3315</v>
      </c>
      <c r="B339" s="248" t="s">
        <v>516</v>
      </c>
      <c r="C339" s="243">
        <v>476126049.33999997</v>
      </c>
      <c r="D339" s="243">
        <v>279166339.37</v>
      </c>
      <c r="E339" s="244">
        <v>-41.367135917688827</v>
      </c>
      <c r="F339" s="243">
        <v>279078391.76999998</v>
      </c>
    </row>
    <row r="340" spans="1:6">
      <c r="A340" s="256">
        <v>3316</v>
      </c>
      <c r="B340" s="248" t="s">
        <v>517</v>
      </c>
      <c r="C340" s="243">
        <v>41206729.119999997</v>
      </c>
      <c r="D340" s="243">
        <v>-839979.03</v>
      </c>
      <c r="E340" s="244">
        <v>-102.0384511169374</v>
      </c>
      <c r="F340" s="243">
        <v>-843179.03</v>
      </c>
    </row>
    <row r="341" spans="1:6">
      <c r="A341" s="256">
        <v>3330</v>
      </c>
      <c r="B341" s="248" t="s">
        <v>518</v>
      </c>
      <c r="C341" s="243">
        <v>231493.51</v>
      </c>
      <c r="D341" s="243">
        <v>574973.17000000004</v>
      </c>
      <c r="E341" s="244">
        <v>148.37550305405972</v>
      </c>
      <c r="F341" s="243">
        <v>574973.17000000004</v>
      </c>
    </row>
    <row r="342" spans="1:6">
      <c r="A342" s="245"/>
      <c r="B342" s="248" t="s">
        <v>519</v>
      </c>
      <c r="C342" s="249">
        <v>517564271.96999997</v>
      </c>
      <c r="D342" s="249">
        <v>278901333.51000005</v>
      </c>
      <c r="E342" s="250">
        <v>-46.112715151604156</v>
      </c>
      <c r="F342" s="249">
        <v>278810185.91000003</v>
      </c>
    </row>
    <row r="343" spans="1:6" ht="31.5" customHeight="1">
      <c r="A343" s="241" t="s">
        <v>520</v>
      </c>
      <c r="B343" s="248"/>
      <c r="C343" s="243"/>
      <c r="D343" s="243"/>
      <c r="E343" s="244"/>
      <c r="F343" s="243"/>
    </row>
    <row r="344" spans="1:6">
      <c r="A344" s="256">
        <v>3331</v>
      </c>
      <c r="B344" s="248" t="s">
        <v>521</v>
      </c>
      <c r="C344" s="243">
        <v>245250.16</v>
      </c>
      <c r="D344" s="243">
        <v>497982.77</v>
      </c>
      <c r="E344" s="244">
        <v>103.05094602180891</v>
      </c>
      <c r="F344" s="243">
        <v>495135.77</v>
      </c>
    </row>
    <row r="345" spans="1:6">
      <c r="A345" s="256">
        <v>3337</v>
      </c>
      <c r="B345" s="248" t="s">
        <v>522</v>
      </c>
      <c r="C345" s="243">
        <v>10732071.99</v>
      </c>
      <c r="D345" s="243">
        <v>17494109.960000001</v>
      </c>
      <c r="E345" s="244">
        <v>63.007758206437458</v>
      </c>
      <c r="F345" s="243">
        <v>17494109.960000001</v>
      </c>
    </row>
    <row r="346" spans="1:6">
      <c r="A346" s="256">
        <v>3340</v>
      </c>
      <c r="B346" s="248" t="s">
        <v>523</v>
      </c>
      <c r="C346" s="243">
        <v>42452261.890000001</v>
      </c>
      <c r="D346" s="243">
        <v>61355478.990000002</v>
      </c>
      <c r="E346" s="244">
        <v>44.528174138237894</v>
      </c>
      <c r="F346" s="243">
        <v>61355478.990000002</v>
      </c>
    </row>
    <row r="347" spans="1:6">
      <c r="A347" s="256">
        <v>3341</v>
      </c>
      <c r="B347" s="248" t="s">
        <v>524</v>
      </c>
      <c r="C347" s="243">
        <v>7240638.25</v>
      </c>
      <c r="D347" s="243">
        <v>10721476.08</v>
      </c>
      <c r="E347" s="244">
        <v>48.073632597236852</v>
      </c>
      <c r="F347" s="243">
        <v>10721476.08</v>
      </c>
    </row>
    <row r="348" spans="1:6">
      <c r="A348" s="256">
        <v>3342</v>
      </c>
      <c r="B348" s="248" t="s">
        <v>525</v>
      </c>
      <c r="C348" s="243">
        <v>2210367.88</v>
      </c>
      <c r="D348" s="243">
        <v>2434504.61</v>
      </c>
      <c r="E348" s="244">
        <v>10.140245523292711</v>
      </c>
      <c r="F348" s="243">
        <v>2434504.61</v>
      </c>
    </row>
    <row r="349" spans="1:6">
      <c r="A349" s="256">
        <v>3445</v>
      </c>
      <c r="B349" s="248" t="s">
        <v>526</v>
      </c>
      <c r="C349" s="243">
        <v>54596.36</v>
      </c>
      <c r="D349" s="243">
        <v>45992.84</v>
      </c>
      <c r="E349" s="244">
        <v>-15.758413198242527</v>
      </c>
      <c r="F349" s="243">
        <v>45992.84</v>
      </c>
    </row>
    <row r="350" spans="1:6">
      <c r="A350" s="256">
        <v>3746</v>
      </c>
      <c r="B350" s="248" t="s">
        <v>527</v>
      </c>
      <c r="C350" s="243">
        <v>4512883.04</v>
      </c>
      <c r="D350" s="243">
        <v>7700556.4199999999</v>
      </c>
      <c r="E350" s="244">
        <v>70.63496553635477</v>
      </c>
      <c r="F350" s="243">
        <v>7700556.4199999999</v>
      </c>
    </row>
    <row r="351" spans="1:6">
      <c r="A351" s="245"/>
      <c r="B351" s="248" t="s">
        <v>528</v>
      </c>
      <c r="C351" s="249">
        <v>67448069.570000008</v>
      </c>
      <c r="D351" s="249">
        <v>100250101.67</v>
      </c>
      <c r="E351" s="250">
        <v>48.633018423094938</v>
      </c>
      <c r="F351" s="249">
        <v>100247254.67</v>
      </c>
    </row>
    <row r="352" spans="1:6" ht="31.5" customHeight="1">
      <c r="A352" s="241" t="s">
        <v>529</v>
      </c>
      <c r="B352" s="248"/>
      <c r="C352" s="243"/>
      <c r="D352" s="243"/>
      <c r="E352" s="244" t="s">
        <v>81</v>
      </c>
      <c r="F352" s="243"/>
    </row>
    <row r="353" spans="1:6">
      <c r="A353" s="256">
        <v>3520</v>
      </c>
      <c r="B353" s="248" t="s">
        <v>530</v>
      </c>
      <c r="C353" s="243">
        <v>66.27</v>
      </c>
      <c r="D353" s="243">
        <v>28.34</v>
      </c>
      <c r="E353" s="244">
        <v>-57.235551531613091</v>
      </c>
      <c r="F353" s="243">
        <v>28.34</v>
      </c>
    </row>
    <row r="354" spans="1:6">
      <c r="A354" s="256">
        <v>3796</v>
      </c>
      <c r="B354" s="248" t="s">
        <v>531</v>
      </c>
      <c r="C354" s="253">
        <v>-845910</v>
      </c>
      <c r="D354" s="253">
        <v>-2660456</v>
      </c>
      <c r="E354" s="244">
        <v>-214.50816280691799</v>
      </c>
      <c r="F354" s="253">
        <v>-2660456</v>
      </c>
    </row>
    <row r="355" spans="1:6" ht="30">
      <c r="A355" s="256">
        <v>3851</v>
      </c>
      <c r="B355" s="248" t="s">
        <v>2418</v>
      </c>
      <c r="C355" s="253">
        <v>242892660.75999999</v>
      </c>
      <c r="D355" s="253">
        <v>485008524.64999998</v>
      </c>
      <c r="E355" s="244">
        <v>99.680189237678306</v>
      </c>
      <c r="F355" s="253">
        <v>447635542.32999998</v>
      </c>
    </row>
    <row r="356" spans="1:6">
      <c r="A356" s="256">
        <v>3852</v>
      </c>
      <c r="B356" s="248" t="s">
        <v>532</v>
      </c>
      <c r="C356" s="253">
        <v>3143.27</v>
      </c>
      <c r="D356" s="253">
        <v>1465.47</v>
      </c>
      <c r="E356" s="244">
        <v>-53.377533587633266</v>
      </c>
      <c r="F356" s="253">
        <v>1465.47</v>
      </c>
    </row>
    <row r="357" spans="1:6" ht="30">
      <c r="A357" s="256">
        <v>3857</v>
      </c>
      <c r="B357" s="248" t="s">
        <v>533</v>
      </c>
      <c r="C357" s="253">
        <v>3443205.43</v>
      </c>
      <c r="D357" s="253">
        <v>11703986.289999999</v>
      </c>
      <c r="E357" s="244">
        <v>239.91542264732081</v>
      </c>
      <c r="F357" s="253">
        <v>2276523.41</v>
      </c>
    </row>
    <row r="358" spans="1:6" ht="30">
      <c r="A358" s="256">
        <v>3864</v>
      </c>
      <c r="B358" s="248" t="s">
        <v>534</v>
      </c>
      <c r="C358" s="253">
        <v>913335.61</v>
      </c>
      <c r="D358" s="253">
        <v>1599033.77</v>
      </c>
      <c r="E358" s="244">
        <v>75.076253733279927</v>
      </c>
      <c r="F358" s="253">
        <v>1599033.77</v>
      </c>
    </row>
    <row r="359" spans="1:6">
      <c r="A359" s="245"/>
      <c r="B359" s="248" t="s">
        <v>535</v>
      </c>
      <c r="C359" s="249">
        <v>246406501.34000003</v>
      </c>
      <c r="D359" s="249">
        <v>495652582.51999998</v>
      </c>
      <c r="E359" s="250">
        <v>101.15239647678035</v>
      </c>
      <c r="F359" s="249">
        <v>448852137.31999999</v>
      </c>
    </row>
    <row r="360" spans="1:6" ht="31.5" customHeight="1">
      <c r="A360" s="241" t="s">
        <v>536</v>
      </c>
      <c r="B360" s="248"/>
      <c r="C360" s="243"/>
      <c r="D360" s="243"/>
      <c r="E360" s="244" t="s">
        <v>81</v>
      </c>
      <c r="F360" s="243"/>
    </row>
    <row r="361" spans="1:6">
      <c r="A361" s="256">
        <v>3828</v>
      </c>
      <c r="B361" s="248" t="s">
        <v>537</v>
      </c>
      <c r="C361" s="243">
        <v>7316.02</v>
      </c>
      <c r="D361" s="243">
        <v>158787.35999999999</v>
      </c>
      <c r="E361" s="244">
        <v>2070.4063138154352</v>
      </c>
      <c r="F361" s="243">
        <v>9649.36</v>
      </c>
    </row>
    <row r="362" spans="1:6">
      <c r="A362" s="256">
        <v>3850</v>
      </c>
      <c r="B362" s="248" t="s">
        <v>538</v>
      </c>
      <c r="C362" s="253">
        <v>33485561.989999998</v>
      </c>
      <c r="D362" s="253">
        <v>35170751.289999999</v>
      </c>
      <c r="E362" s="244">
        <v>5.0325847913296462</v>
      </c>
      <c r="F362" s="253">
        <v>0</v>
      </c>
    </row>
    <row r="363" spans="1:6" ht="30">
      <c r="A363" s="256">
        <v>3855</v>
      </c>
      <c r="B363" s="248" t="s">
        <v>539</v>
      </c>
      <c r="C363" s="253">
        <v>839706405.70000005</v>
      </c>
      <c r="D363" s="253">
        <v>887549936.59000003</v>
      </c>
      <c r="E363" s="244">
        <v>5.697649864909204</v>
      </c>
      <c r="F363" s="253">
        <v>887549936.59000003</v>
      </c>
    </row>
    <row r="364" spans="1:6">
      <c r="A364" s="256">
        <v>3861</v>
      </c>
      <c r="B364" s="248" t="s">
        <v>2419</v>
      </c>
      <c r="C364" s="253">
        <v>333609015.37</v>
      </c>
      <c r="D364" s="253">
        <v>197944396.94</v>
      </c>
      <c r="E364" s="244">
        <v>-40.665753076108189</v>
      </c>
      <c r="F364" s="253">
        <v>197944396.94</v>
      </c>
    </row>
    <row r="365" spans="1:6" ht="30">
      <c r="A365" s="256">
        <v>3873</v>
      </c>
      <c r="B365" s="248" t="s">
        <v>540</v>
      </c>
      <c r="C365" s="253">
        <v>165237461.99000001</v>
      </c>
      <c r="D365" s="253">
        <v>172032395.09999999</v>
      </c>
      <c r="E365" s="244">
        <v>4.1122231170624044</v>
      </c>
      <c r="F365" s="253">
        <v>97850736.409999996</v>
      </c>
    </row>
    <row r="366" spans="1:6">
      <c r="A366" s="245"/>
      <c r="B366" s="248" t="s">
        <v>541</v>
      </c>
      <c r="C366" s="249">
        <v>1372045761.0699999</v>
      </c>
      <c r="D366" s="249">
        <v>1292856267.28</v>
      </c>
      <c r="E366" s="250">
        <v>-5.7716364888765419</v>
      </c>
      <c r="F366" s="249">
        <v>1183354719.3000002</v>
      </c>
    </row>
    <row r="367" spans="1:6" ht="31.5" customHeight="1">
      <c r="A367" s="241" t="s">
        <v>542</v>
      </c>
      <c r="B367" s="248"/>
      <c r="C367" s="243"/>
      <c r="D367" s="243"/>
      <c r="E367" s="244" t="s">
        <v>81</v>
      </c>
      <c r="F367" s="243"/>
    </row>
    <row r="368" spans="1:6">
      <c r="A368" s="256">
        <v>3308</v>
      </c>
      <c r="B368" s="248" t="s">
        <v>543</v>
      </c>
      <c r="C368" s="243">
        <v>94162489.230000004</v>
      </c>
      <c r="D368" s="243">
        <v>92607810.430000007</v>
      </c>
      <c r="E368" s="244">
        <v>-1.6510595808513089</v>
      </c>
      <c r="F368" s="243">
        <v>92607810.430000007</v>
      </c>
    </row>
    <row r="369" spans="1:6">
      <c r="A369" s="256">
        <v>3350</v>
      </c>
      <c r="B369" s="248" t="s">
        <v>544</v>
      </c>
      <c r="C369" s="253">
        <v>11801.19</v>
      </c>
      <c r="D369" s="253">
        <v>8999.73</v>
      </c>
      <c r="E369" s="244">
        <v>-23.738792443812876</v>
      </c>
      <c r="F369" s="253">
        <v>8999.73</v>
      </c>
    </row>
    <row r="370" spans="1:6">
      <c r="A370" s="245"/>
      <c r="B370" s="248" t="s">
        <v>545</v>
      </c>
      <c r="C370" s="249">
        <v>94174290.420000002</v>
      </c>
      <c r="D370" s="249">
        <v>92616810.160000011</v>
      </c>
      <c r="E370" s="250">
        <v>-1.6538274438319793</v>
      </c>
      <c r="F370" s="249">
        <v>92616810.160000011</v>
      </c>
    </row>
    <row r="371" spans="1:6" ht="31.5" customHeight="1">
      <c r="A371" s="241" t="s">
        <v>546</v>
      </c>
      <c r="B371" s="248"/>
      <c r="C371" s="243"/>
      <c r="D371" s="243"/>
      <c r="E371" s="244" t="s">
        <v>81</v>
      </c>
      <c r="F371" s="243"/>
    </row>
    <row r="372" spans="1:6">
      <c r="A372" s="256">
        <v>3785</v>
      </c>
      <c r="B372" s="248" t="s">
        <v>547</v>
      </c>
      <c r="C372" s="253">
        <v>1227441.3700000001</v>
      </c>
      <c r="D372" s="253">
        <v>1171413.3400000001</v>
      </c>
      <c r="E372" s="244">
        <v>-4.5646196526682186</v>
      </c>
      <c r="F372" s="253">
        <v>1171413.3400000001</v>
      </c>
    </row>
    <row r="373" spans="1:6">
      <c r="A373" s="256">
        <v>3853</v>
      </c>
      <c r="B373" s="248" t="s">
        <v>736</v>
      </c>
      <c r="C373" s="253">
        <v>58839.8</v>
      </c>
      <c r="D373" s="253">
        <v>211969.13</v>
      </c>
      <c r="E373" s="244">
        <v>260.24787643737744</v>
      </c>
      <c r="F373" s="253">
        <v>211969.13</v>
      </c>
    </row>
    <row r="374" spans="1:6">
      <c r="A374" s="256">
        <v>3854</v>
      </c>
      <c r="B374" s="248" t="s">
        <v>548</v>
      </c>
      <c r="C374" s="253">
        <v>104438465.38</v>
      </c>
      <c r="D374" s="253">
        <v>122066453.64</v>
      </c>
      <c r="E374" s="244">
        <v>16.878827351455676</v>
      </c>
      <c r="F374" s="253">
        <v>42551116.060000002</v>
      </c>
    </row>
    <row r="375" spans="1:6" ht="30">
      <c r="A375" s="256">
        <v>3875</v>
      </c>
      <c r="B375" s="248" t="s">
        <v>549</v>
      </c>
      <c r="C375" s="253">
        <v>79776119.700000003</v>
      </c>
      <c r="D375" s="253">
        <v>80275333.060000002</v>
      </c>
      <c r="E375" s="244">
        <v>0.62576791385354802</v>
      </c>
      <c r="F375" s="253">
        <v>80275333.060000002</v>
      </c>
    </row>
    <row r="376" spans="1:6">
      <c r="A376" s="245"/>
      <c r="B376" s="248" t="s">
        <v>550</v>
      </c>
      <c r="C376" s="249">
        <v>185500866.25</v>
      </c>
      <c r="D376" s="249">
        <v>203725169.17000002</v>
      </c>
      <c r="E376" s="250">
        <v>9.8243761813160901</v>
      </c>
      <c r="F376" s="249">
        <v>124209831.59</v>
      </c>
    </row>
    <row r="377" spans="1:6" ht="31.5" customHeight="1">
      <c r="A377" s="241" t="s">
        <v>551</v>
      </c>
      <c r="B377" s="248"/>
      <c r="C377" s="243"/>
      <c r="D377" s="243"/>
      <c r="E377" s="244" t="s">
        <v>81</v>
      </c>
      <c r="F377" s="243"/>
    </row>
    <row r="378" spans="1:6">
      <c r="A378" s="256">
        <v>3606</v>
      </c>
      <c r="B378" s="248" t="s">
        <v>552</v>
      </c>
      <c r="C378" s="253">
        <v>29631731.879999999</v>
      </c>
      <c r="D378" s="253">
        <v>28639542.550000001</v>
      </c>
      <c r="E378" s="244">
        <v>-3.3484014164885125</v>
      </c>
      <c r="F378" s="253">
        <v>28639542.550000001</v>
      </c>
    </row>
    <row r="379" spans="1:6">
      <c r="A379" s="245"/>
      <c r="B379" s="248" t="s">
        <v>553</v>
      </c>
      <c r="C379" s="249">
        <v>29631731.879999999</v>
      </c>
      <c r="D379" s="249">
        <v>28639542.550000001</v>
      </c>
      <c r="E379" s="250">
        <v>-3.3484014164885125</v>
      </c>
      <c r="F379" s="249">
        <v>28639542.550000001</v>
      </c>
    </row>
    <row r="380" spans="1:6" ht="31.5" customHeight="1">
      <c r="A380" s="241" t="s">
        <v>554</v>
      </c>
      <c r="B380" s="248"/>
      <c r="C380" s="243"/>
      <c r="D380" s="243"/>
      <c r="E380" s="244" t="s">
        <v>81</v>
      </c>
      <c r="F380" s="243"/>
    </row>
    <row r="381" spans="1:6">
      <c r="A381" s="256">
        <v>3042</v>
      </c>
      <c r="B381" s="248" t="s">
        <v>555</v>
      </c>
      <c r="C381" s="253">
        <v>644262</v>
      </c>
      <c r="D381" s="253">
        <v>646367</v>
      </c>
      <c r="E381" s="244">
        <v>0.32673042954574377</v>
      </c>
      <c r="F381" s="253">
        <v>646367</v>
      </c>
    </row>
    <row r="382" spans="1:6" ht="30">
      <c r="A382" s="256">
        <v>3081</v>
      </c>
      <c r="B382" s="248" t="s">
        <v>2420</v>
      </c>
      <c r="C382" s="253">
        <v>353875</v>
      </c>
      <c r="D382" s="253">
        <v>253375</v>
      </c>
      <c r="E382" s="244">
        <v>-28.399858707170612</v>
      </c>
      <c r="F382" s="253">
        <v>253375</v>
      </c>
    </row>
    <row r="383" spans="1:6">
      <c r="A383" s="256">
        <v>3114</v>
      </c>
      <c r="B383" s="248" t="s">
        <v>556</v>
      </c>
      <c r="C383" s="253">
        <v>978910669.27999997</v>
      </c>
      <c r="D383" s="253">
        <v>636257302.38</v>
      </c>
      <c r="E383" s="244">
        <v>-35.003537876650732</v>
      </c>
      <c r="F383" s="253">
        <v>636257302.38</v>
      </c>
    </row>
    <row r="384" spans="1:6">
      <c r="A384" s="256">
        <v>3134</v>
      </c>
      <c r="B384" s="248" t="s">
        <v>557</v>
      </c>
      <c r="C384" s="253">
        <v>445579.06</v>
      </c>
      <c r="D384" s="253">
        <v>500115.65</v>
      </c>
      <c r="E384" s="244">
        <v>12.239486747873661</v>
      </c>
      <c r="F384" s="253">
        <v>500115.65</v>
      </c>
    </row>
    <row r="385" spans="1:6">
      <c r="A385" s="256">
        <v>3137</v>
      </c>
      <c r="B385" s="248" t="s">
        <v>558</v>
      </c>
      <c r="C385" s="253">
        <v>161109</v>
      </c>
      <c r="D385" s="253">
        <v>150687</v>
      </c>
      <c r="E385" s="244">
        <v>-6.468912351265292</v>
      </c>
      <c r="F385" s="253">
        <v>150687</v>
      </c>
    </row>
    <row r="386" spans="1:6">
      <c r="A386" s="256">
        <v>3193</v>
      </c>
      <c r="B386" s="248" t="s">
        <v>559</v>
      </c>
      <c r="C386" s="253">
        <v>3340946.06</v>
      </c>
      <c r="D386" s="253">
        <v>3320433.42</v>
      </c>
      <c r="E386" s="244">
        <v>-0.61397698830253278</v>
      </c>
      <c r="F386" s="253">
        <v>2672088.31</v>
      </c>
    </row>
    <row r="387" spans="1:6">
      <c r="A387" s="256">
        <v>3197</v>
      </c>
      <c r="B387" s="248" t="s">
        <v>560</v>
      </c>
      <c r="C387" s="253">
        <v>386461.36</v>
      </c>
      <c r="D387" s="253">
        <v>376522.21</v>
      </c>
      <c r="E387" s="244">
        <v>-2.5718353834908525</v>
      </c>
      <c r="F387" s="253">
        <v>376522.21</v>
      </c>
    </row>
    <row r="388" spans="1:6">
      <c r="A388" s="256">
        <v>3269</v>
      </c>
      <c r="B388" s="248" t="s">
        <v>561</v>
      </c>
      <c r="C388" s="253">
        <v>270</v>
      </c>
      <c r="D388" s="253">
        <v>39569.25</v>
      </c>
      <c r="E388" s="244">
        <v>14555.277777777777</v>
      </c>
      <c r="F388" s="253">
        <v>39569.25</v>
      </c>
    </row>
    <row r="389" spans="1:6">
      <c r="A389" s="256">
        <v>3307</v>
      </c>
      <c r="B389" s="248" t="s">
        <v>562</v>
      </c>
      <c r="C389" s="253">
        <v>241364053.62</v>
      </c>
      <c r="D389" s="253">
        <v>195092135.90000001</v>
      </c>
      <c r="E389" s="244">
        <v>-19.171006214889736</v>
      </c>
      <c r="F389" s="253">
        <v>195092135.90000001</v>
      </c>
    </row>
    <row r="390" spans="1:6">
      <c r="A390" s="256">
        <v>3328</v>
      </c>
      <c r="B390" s="248" t="s">
        <v>563</v>
      </c>
      <c r="C390" s="253">
        <v>14626460.58</v>
      </c>
      <c r="D390" s="253">
        <v>18487236.329999998</v>
      </c>
      <c r="E390" s="244">
        <v>26.395830548910542</v>
      </c>
      <c r="F390" s="253">
        <v>18487236.329999998</v>
      </c>
    </row>
    <row r="391" spans="1:6">
      <c r="A391" s="256">
        <v>3369</v>
      </c>
      <c r="B391" s="248" t="s">
        <v>564</v>
      </c>
      <c r="C391" s="253">
        <v>1707120.77</v>
      </c>
      <c r="D391" s="253">
        <v>1680005.58</v>
      </c>
      <c r="E391" s="244">
        <v>-1.5883580398356905</v>
      </c>
      <c r="F391" s="253">
        <v>1680005.58</v>
      </c>
    </row>
    <row r="392" spans="1:6">
      <c r="A392" s="256">
        <v>3393</v>
      </c>
      <c r="B392" s="248" t="s">
        <v>565</v>
      </c>
      <c r="C392" s="253">
        <v>259112.5</v>
      </c>
      <c r="D392" s="253">
        <v>955833.53</v>
      </c>
      <c r="E392" s="244">
        <v>268.88746393940858</v>
      </c>
      <c r="F392" s="253">
        <v>955833.53</v>
      </c>
    </row>
    <row r="393" spans="1:6" ht="30">
      <c r="A393" s="256">
        <v>3401</v>
      </c>
      <c r="B393" s="248" t="s">
        <v>566</v>
      </c>
      <c r="C393" s="253">
        <v>205000</v>
      </c>
      <c r="D393" s="253">
        <v>210000</v>
      </c>
      <c r="E393" s="244">
        <v>2.4390243902439024</v>
      </c>
      <c r="F393" s="253">
        <v>210000</v>
      </c>
    </row>
    <row r="394" spans="1:6">
      <c r="A394" s="256">
        <v>3517</v>
      </c>
      <c r="B394" s="248" t="s">
        <v>567</v>
      </c>
      <c r="C394" s="253">
        <v>140252010.49000001</v>
      </c>
      <c r="D394" s="253">
        <v>147477263.03</v>
      </c>
      <c r="E394" s="244">
        <v>5.1516213669643998</v>
      </c>
      <c r="F394" s="253">
        <v>147477263.03</v>
      </c>
    </row>
    <row r="395" spans="1:6">
      <c r="A395" s="256">
        <v>3561</v>
      </c>
      <c r="B395" s="248" t="s">
        <v>568</v>
      </c>
      <c r="C395" s="253">
        <v>1896399.18</v>
      </c>
      <c r="D395" s="253">
        <v>1892498.24</v>
      </c>
      <c r="E395" s="244">
        <v>-0.20570247240878603</v>
      </c>
      <c r="F395" s="253">
        <v>1892498.24</v>
      </c>
    </row>
    <row r="396" spans="1:6">
      <c r="A396" s="256">
        <v>3565</v>
      </c>
      <c r="B396" s="248" t="s">
        <v>569</v>
      </c>
      <c r="C396" s="253">
        <v>172924418.03</v>
      </c>
      <c r="D396" s="253">
        <v>160582421.41</v>
      </c>
      <c r="E396" s="244">
        <v>-7.1372202726504703</v>
      </c>
      <c r="F396" s="253">
        <v>160582421.41</v>
      </c>
    </row>
    <row r="397" spans="1:6">
      <c r="A397" s="256">
        <v>3582</v>
      </c>
      <c r="B397" s="248" t="s">
        <v>570</v>
      </c>
      <c r="C397" s="253">
        <v>377125.91</v>
      </c>
      <c r="D397" s="253">
        <v>632693.12</v>
      </c>
      <c r="E397" s="244">
        <v>67.767078109271267</v>
      </c>
      <c r="F397" s="253">
        <v>632693.12</v>
      </c>
    </row>
    <row r="398" spans="1:6">
      <c r="A398" s="256">
        <v>3595</v>
      </c>
      <c r="B398" s="248" t="s">
        <v>571</v>
      </c>
      <c r="C398" s="253">
        <v>76985092.859999999</v>
      </c>
      <c r="D398" s="253">
        <v>77018981.239999995</v>
      </c>
      <c r="E398" s="244">
        <v>4.4019405239430445E-2</v>
      </c>
      <c r="F398" s="253">
        <v>77018981.239999995</v>
      </c>
    </row>
    <row r="399" spans="1:6">
      <c r="A399" s="256">
        <v>3597</v>
      </c>
      <c r="B399" s="248" t="s">
        <v>572</v>
      </c>
      <c r="C399" s="253">
        <v>189806399.97999999</v>
      </c>
      <c r="D399" s="253">
        <v>217856055.31999999</v>
      </c>
      <c r="E399" s="244">
        <v>14.778034535693008</v>
      </c>
      <c r="F399" s="253">
        <v>217856055.31999999</v>
      </c>
    </row>
    <row r="400" spans="1:6" ht="30">
      <c r="A400" s="256">
        <v>3603</v>
      </c>
      <c r="B400" s="248" t="s">
        <v>573</v>
      </c>
      <c r="C400" s="253">
        <v>1604236.05</v>
      </c>
      <c r="D400" s="253">
        <v>1700715.77</v>
      </c>
      <c r="E400" s="244">
        <v>6.0140600879776995</v>
      </c>
      <c r="F400" s="253">
        <v>1700715.77</v>
      </c>
    </row>
    <row r="401" spans="1:6">
      <c r="A401" s="256">
        <v>3620</v>
      </c>
      <c r="B401" s="248" t="s">
        <v>574</v>
      </c>
      <c r="C401" s="253">
        <v>626712902.90999997</v>
      </c>
      <c r="D401" s="253">
        <v>603568244.36000001</v>
      </c>
      <c r="E401" s="244">
        <v>-3.6930241012324707</v>
      </c>
      <c r="F401" s="253">
        <v>0</v>
      </c>
    </row>
    <row r="402" spans="1:6">
      <c r="A402" s="256">
        <v>3622</v>
      </c>
      <c r="B402" s="248" t="s">
        <v>575</v>
      </c>
      <c r="C402" s="253">
        <v>4269900352.1999998</v>
      </c>
      <c r="D402" s="253">
        <v>4447114307.3900003</v>
      </c>
      <c r="E402" s="244">
        <v>4.1503065779671839</v>
      </c>
      <c r="F402" s="253">
        <v>97266337.620000005</v>
      </c>
    </row>
    <row r="403" spans="1:6">
      <c r="A403" s="256">
        <v>3625</v>
      </c>
      <c r="B403" s="248" t="s">
        <v>576</v>
      </c>
      <c r="C403" s="253">
        <v>261004.65</v>
      </c>
      <c r="D403" s="253">
        <v>271699.71000000002</v>
      </c>
      <c r="E403" s="244">
        <v>4.0976511338016497</v>
      </c>
      <c r="F403" s="253">
        <v>263540.92</v>
      </c>
    </row>
    <row r="404" spans="1:6">
      <c r="A404" s="256">
        <v>3634</v>
      </c>
      <c r="B404" s="248" t="s">
        <v>577</v>
      </c>
      <c r="C404" s="253">
        <v>48473801.32</v>
      </c>
      <c r="D404" s="253">
        <v>48079902.520000003</v>
      </c>
      <c r="E404" s="244">
        <v>-0.81260142442651129</v>
      </c>
      <c r="F404" s="253">
        <v>48079902.520000003</v>
      </c>
    </row>
    <row r="405" spans="1:6">
      <c r="A405" s="256">
        <v>3636</v>
      </c>
      <c r="B405" s="248" t="s">
        <v>578</v>
      </c>
      <c r="C405" s="253">
        <v>2279381.9300000002</v>
      </c>
      <c r="D405" s="253">
        <v>2193513.7799999998</v>
      </c>
      <c r="E405" s="244">
        <v>-3.7671681463229101</v>
      </c>
      <c r="F405" s="253">
        <v>2193513.7799999998</v>
      </c>
    </row>
    <row r="406" spans="1:6">
      <c r="A406" s="256">
        <v>3638</v>
      </c>
      <c r="B406" s="248" t="s">
        <v>579</v>
      </c>
      <c r="C406" s="253">
        <v>2077998088.77</v>
      </c>
      <c r="D406" s="253">
        <v>2177757632.5999999</v>
      </c>
      <c r="E406" s="244">
        <v>4.8007524342358359</v>
      </c>
      <c r="F406" s="253">
        <v>2177757632.5999999</v>
      </c>
    </row>
    <row r="407" spans="1:6">
      <c r="A407" s="256">
        <v>3639</v>
      </c>
      <c r="B407" s="248" t="s">
        <v>580</v>
      </c>
      <c r="C407" s="253">
        <v>68015523.980000004</v>
      </c>
      <c r="D407" s="253">
        <v>108728853.7</v>
      </c>
      <c r="E407" s="244">
        <v>59.858878293684505</v>
      </c>
      <c r="F407" s="253">
        <v>108728853.7</v>
      </c>
    </row>
    <row r="408" spans="1:6">
      <c r="A408" s="256">
        <v>3640</v>
      </c>
      <c r="B408" s="248" t="s">
        <v>2421</v>
      </c>
      <c r="C408" s="253">
        <v>276148788.42000002</v>
      </c>
      <c r="D408" s="253">
        <v>489263387.94</v>
      </c>
      <c r="E408" s="244">
        <v>77.173831085534189</v>
      </c>
      <c r="F408" s="253">
        <v>57699433.979999997</v>
      </c>
    </row>
    <row r="409" spans="1:6">
      <c r="A409" s="256">
        <v>3643</v>
      </c>
      <c r="B409" s="248" t="s">
        <v>581</v>
      </c>
      <c r="C409" s="253">
        <v>5896285.5300000003</v>
      </c>
      <c r="D409" s="253">
        <v>5564981.5899999999</v>
      </c>
      <c r="E409" s="244">
        <v>-5.6188584883541139</v>
      </c>
      <c r="F409" s="253">
        <v>5564981.5899999999</v>
      </c>
    </row>
    <row r="410" spans="1:6">
      <c r="A410" s="256">
        <v>3649</v>
      </c>
      <c r="B410" s="248" t="s">
        <v>582</v>
      </c>
      <c r="C410" s="253">
        <v>21876704.84</v>
      </c>
      <c r="D410" s="253">
        <v>31199998.879999999</v>
      </c>
      <c r="E410" s="244">
        <v>42.617451340080329</v>
      </c>
      <c r="F410" s="253">
        <v>31199998.879999999</v>
      </c>
    </row>
    <row r="411" spans="1:6">
      <c r="A411" s="256">
        <v>3680</v>
      </c>
      <c r="B411" s="248" t="s">
        <v>2401</v>
      </c>
      <c r="C411" s="253">
        <v>0</v>
      </c>
      <c r="D411" s="253">
        <v>2064967146.51</v>
      </c>
      <c r="E411" s="244" t="s">
        <v>81</v>
      </c>
      <c r="F411" s="253">
        <v>2064967146.51</v>
      </c>
    </row>
    <row r="412" spans="1:6">
      <c r="A412" s="256">
        <v>3731</v>
      </c>
      <c r="B412" s="248" t="s">
        <v>583</v>
      </c>
      <c r="C412" s="253">
        <v>1595363.59</v>
      </c>
      <c r="D412" s="253">
        <v>1791517.33</v>
      </c>
      <c r="E412" s="244">
        <v>12.29523735087874</v>
      </c>
      <c r="F412" s="253">
        <v>1791517.33</v>
      </c>
    </row>
    <row r="413" spans="1:6">
      <c r="A413" s="256">
        <v>3736</v>
      </c>
      <c r="B413" s="248" t="s">
        <v>584</v>
      </c>
      <c r="C413" s="253">
        <v>2766973.3</v>
      </c>
      <c r="D413" s="253">
        <v>1169910.75</v>
      </c>
      <c r="E413" s="244">
        <v>-57.718755363486885</v>
      </c>
      <c r="F413" s="253">
        <v>1169910.75</v>
      </c>
    </row>
    <row r="414" spans="1:6">
      <c r="A414" s="256">
        <v>3741</v>
      </c>
      <c r="B414" s="248" t="s">
        <v>737</v>
      </c>
      <c r="C414" s="253">
        <v>210</v>
      </c>
      <c r="D414" s="253">
        <v>0</v>
      </c>
      <c r="E414" s="244">
        <v>-100</v>
      </c>
      <c r="F414" s="253">
        <v>0</v>
      </c>
    </row>
    <row r="415" spans="1:6">
      <c r="A415" s="256">
        <v>3747</v>
      </c>
      <c r="B415" s="248" t="s">
        <v>585</v>
      </c>
      <c r="C415" s="253">
        <v>4028531.43</v>
      </c>
      <c r="D415" s="253">
        <v>4319826.43</v>
      </c>
      <c r="E415" s="244">
        <v>7.2307987429553089</v>
      </c>
      <c r="F415" s="253">
        <v>4265565.38</v>
      </c>
    </row>
    <row r="416" spans="1:6">
      <c r="A416" s="256">
        <v>3755</v>
      </c>
      <c r="B416" s="248" t="s">
        <v>586</v>
      </c>
      <c r="C416" s="253">
        <v>3754665.82</v>
      </c>
      <c r="D416" s="253">
        <v>4761434.0199999996</v>
      </c>
      <c r="E416" s="244">
        <v>26.81378978222887</v>
      </c>
      <c r="F416" s="253">
        <v>4808347.3600000003</v>
      </c>
    </row>
    <row r="417" spans="1:6">
      <c r="A417" s="256">
        <v>3769</v>
      </c>
      <c r="B417" s="248" t="s">
        <v>587</v>
      </c>
      <c r="C417" s="253">
        <v>5615279.9900000002</v>
      </c>
      <c r="D417" s="253">
        <v>3061079.34</v>
      </c>
      <c r="E417" s="244">
        <v>-45.48661250282553</v>
      </c>
      <c r="F417" s="253">
        <v>3061079.34</v>
      </c>
    </row>
    <row r="418" spans="1:6">
      <c r="A418" s="256">
        <v>3773</v>
      </c>
      <c r="B418" s="248" t="s">
        <v>588</v>
      </c>
      <c r="C418" s="253">
        <v>9816805.8300000001</v>
      </c>
      <c r="D418" s="253">
        <v>17785222.59</v>
      </c>
      <c r="E418" s="244">
        <v>81.171176225658314</v>
      </c>
      <c r="F418" s="253">
        <v>17785222.59</v>
      </c>
    </row>
    <row r="419" spans="1:6">
      <c r="A419" s="256">
        <v>3777</v>
      </c>
      <c r="B419" s="248" t="s">
        <v>589</v>
      </c>
      <c r="C419" s="253">
        <v>10475224.460000001</v>
      </c>
      <c r="D419" s="253">
        <v>12772893.48</v>
      </c>
      <c r="E419" s="244">
        <v>21.934317768308702</v>
      </c>
      <c r="F419" s="253">
        <v>9608447.2699999996</v>
      </c>
    </row>
    <row r="420" spans="1:6" ht="30">
      <c r="A420" s="256">
        <v>3782</v>
      </c>
      <c r="B420" s="248" t="s">
        <v>590</v>
      </c>
      <c r="C420" s="253">
        <v>73029022.109999999</v>
      </c>
      <c r="D420" s="253">
        <v>59334970.350000001</v>
      </c>
      <c r="E420" s="244">
        <v>-18.751520100287426</v>
      </c>
      <c r="F420" s="253">
        <v>59334970.350000001</v>
      </c>
    </row>
    <row r="421" spans="1:6">
      <c r="A421" s="256">
        <v>3783</v>
      </c>
      <c r="B421" s="248" t="s">
        <v>591</v>
      </c>
      <c r="C421" s="253">
        <v>655303.43999999994</v>
      </c>
      <c r="D421" s="253">
        <v>266150.31</v>
      </c>
      <c r="E421" s="244">
        <v>-59.385180398259465</v>
      </c>
      <c r="F421" s="253">
        <v>266150.31</v>
      </c>
    </row>
    <row r="422" spans="1:6">
      <c r="A422" s="256">
        <v>3795</v>
      </c>
      <c r="B422" s="248" t="s">
        <v>592</v>
      </c>
      <c r="C422" s="253">
        <v>14552305.470000001</v>
      </c>
      <c r="D422" s="253">
        <v>21188972.48</v>
      </c>
      <c r="E422" s="244">
        <v>45.605605405148211</v>
      </c>
      <c r="F422" s="253">
        <v>19307800.559999999</v>
      </c>
    </row>
    <row r="423" spans="1:6">
      <c r="A423" s="256">
        <v>3799</v>
      </c>
      <c r="B423" s="248" t="s">
        <v>593</v>
      </c>
      <c r="C423" s="253">
        <v>699043.65</v>
      </c>
      <c r="D423" s="253">
        <v>739895</v>
      </c>
      <c r="E423" s="244">
        <v>5.8438911504310171</v>
      </c>
      <c r="F423" s="253">
        <v>739895</v>
      </c>
    </row>
    <row r="424" spans="1:6">
      <c r="A424" s="256">
        <v>3802</v>
      </c>
      <c r="B424" s="248" t="s">
        <v>594</v>
      </c>
      <c r="C424" s="253">
        <v>2200746830.7399998</v>
      </c>
      <c r="D424" s="253">
        <v>453271215.26999998</v>
      </c>
      <c r="E424" s="244">
        <v>-79.403754719138334</v>
      </c>
      <c r="F424" s="253">
        <v>296532015.05000001</v>
      </c>
    </row>
    <row r="425" spans="1:6">
      <c r="A425" s="256">
        <v>3803</v>
      </c>
      <c r="B425" s="248" t="s">
        <v>595</v>
      </c>
      <c r="C425" s="253">
        <v>110009458.40000001</v>
      </c>
      <c r="D425" s="253">
        <v>2244649.48</v>
      </c>
      <c r="E425" s="244">
        <v>-97.959585009646759</v>
      </c>
      <c r="F425" s="253">
        <v>604164.01</v>
      </c>
    </row>
    <row r="426" spans="1:6">
      <c r="A426" s="256">
        <v>3805</v>
      </c>
      <c r="B426" s="248" t="s">
        <v>596</v>
      </c>
      <c r="C426" s="253">
        <v>1609625.59</v>
      </c>
      <c r="D426" s="253">
        <v>1854234.22</v>
      </c>
      <c r="E426" s="244">
        <v>15.196616624366657</v>
      </c>
      <c r="F426" s="253">
        <v>1854234.22</v>
      </c>
    </row>
    <row r="427" spans="1:6">
      <c r="A427" s="256">
        <v>3806</v>
      </c>
      <c r="B427" s="248" t="s">
        <v>597</v>
      </c>
      <c r="C427" s="253">
        <v>2907350.4</v>
      </c>
      <c r="D427" s="253">
        <v>2808393.75</v>
      </c>
      <c r="E427" s="244">
        <v>-3.4036712602650137</v>
      </c>
      <c r="F427" s="253">
        <v>2808393.75</v>
      </c>
    </row>
    <row r="428" spans="1:6" ht="30">
      <c r="A428" s="256">
        <v>3840</v>
      </c>
      <c r="B428" s="248" t="s">
        <v>598</v>
      </c>
      <c r="C428" s="253">
        <v>23764956.34</v>
      </c>
      <c r="D428" s="253">
        <v>28466521.25</v>
      </c>
      <c r="E428" s="244">
        <v>19.783604239518667</v>
      </c>
      <c r="F428" s="253">
        <v>28466521.25</v>
      </c>
    </row>
    <row r="429" spans="1:6" ht="30">
      <c r="A429" s="256">
        <v>3848</v>
      </c>
      <c r="B429" s="248" t="s">
        <v>2422</v>
      </c>
      <c r="C429" s="253">
        <v>28723481.43</v>
      </c>
      <c r="D429" s="253">
        <v>30460016.18</v>
      </c>
      <c r="E429" s="244">
        <v>6.045697330360138</v>
      </c>
      <c r="F429" s="253">
        <v>30460016.18</v>
      </c>
    </row>
    <row r="430" spans="1:6" ht="30">
      <c r="A430" s="256">
        <v>3869</v>
      </c>
      <c r="B430" s="248" t="s">
        <v>599</v>
      </c>
      <c r="C430" s="253">
        <v>13519907.92</v>
      </c>
      <c r="D430" s="253">
        <v>10977728.859999999</v>
      </c>
      <c r="E430" s="244">
        <v>-18.80322761843189</v>
      </c>
      <c r="F430" s="253">
        <v>10977728.859999999</v>
      </c>
    </row>
    <row r="431" spans="1:6">
      <c r="A431" s="256">
        <v>3876</v>
      </c>
      <c r="B431" s="248" t="s">
        <v>600</v>
      </c>
      <c r="C431" s="253">
        <v>233227019.49000001</v>
      </c>
      <c r="D431" s="253">
        <v>87720.2</v>
      </c>
      <c r="E431" s="244">
        <v>-99.962388491611392</v>
      </c>
      <c r="F431" s="253">
        <v>-10635.4</v>
      </c>
    </row>
    <row r="432" spans="1:6">
      <c r="A432" s="256">
        <v>3883</v>
      </c>
      <c r="B432" s="248" t="s">
        <v>601</v>
      </c>
      <c r="C432" s="253">
        <v>15573.19</v>
      </c>
      <c r="D432" s="253">
        <v>35159.74</v>
      </c>
      <c r="E432" s="244">
        <v>125.77095636796312</v>
      </c>
      <c r="F432" s="253">
        <v>35159.74</v>
      </c>
    </row>
    <row r="433" spans="1:6" collapsed="1">
      <c r="A433" s="245"/>
      <c r="B433" s="248" t="s">
        <v>602</v>
      </c>
      <c r="C433" s="249">
        <v>11965326368.869999</v>
      </c>
      <c r="D433" s="249">
        <v>12101237391.390001</v>
      </c>
      <c r="E433" s="250">
        <v>1.1358739271299771</v>
      </c>
      <c r="F433" s="249">
        <v>6552069712.2700024</v>
      </c>
    </row>
    <row r="434" spans="1:6" ht="31.5" customHeight="1">
      <c r="A434" s="241" t="s">
        <v>603</v>
      </c>
      <c r="B434" s="246"/>
      <c r="C434" s="253"/>
      <c r="D434" s="253"/>
      <c r="E434" s="244" t="s">
        <v>81</v>
      </c>
      <c r="F434" s="253"/>
    </row>
    <row r="435" spans="1:6">
      <c r="A435" s="256">
        <v>3176</v>
      </c>
      <c r="B435" s="248" t="s">
        <v>604</v>
      </c>
      <c r="C435" s="253">
        <v>300865</v>
      </c>
      <c r="D435" s="253">
        <v>305815</v>
      </c>
      <c r="E435" s="244">
        <v>1.6452561780200423</v>
      </c>
      <c r="F435" s="253">
        <v>305815</v>
      </c>
    </row>
    <row r="436" spans="1:6">
      <c r="A436" s="256">
        <v>3177</v>
      </c>
      <c r="B436" s="248" t="s">
        <v>605</v>
      </c>
      <c r="C436" s="253">
        <v>2052888967.0799999</v>
      </c>
      <c r="D436" s="253">
        <v>2228403177.5599999</v>
      </c>
      <c r="E436" s="244">
        <v>8.549620232488703</v>
      </c>
      <c r="F436" s="253">
        <v>2228403177.5599999</v>
      </c>
    </row>
    <row r="437" spans="1:6">
      <c r="A437" s="256">
        <v>3178</v>
      </c>
      <c r="B437" s="248" t="s">
        <v>606</v>
      </c>
      <c r="C437" s="253">
        <v>53875</v>
      </c>
      <c r="D437" s="253">
        <v>70125</v>
      </c>
      <c r="E437" s="244">
        <v>30.162412993039446</v>
      </c>
      <c r="F437" s="253">
        <v>70125</v>
      </c>
    </row>
    <row r="438" spans="1:6" collapsed="1">
      <c r="A438" s="245"/>
      <c r="B438" s="248" t="s">
        <v>607</v>
      </c>
      <c r="C438" s="249">
        <v>2053243707.0799999</v>
      </c>
      <c r="D438" s="249">
        <v>2228779117.5599999</v>
      </c>
      <c r="E438" s="250">
        <v>8.549175622685139</v>
      </c>
      <c r="F438" s="249">
        <v>2228779117.5599999</v>
      </c>
    </row>
    <row r="439" spans="1:6" ht="31.5" customHeight="1">
      <c r="A439" s="241" t="s">
        <v>608</v>
      </c>
      <c r="B439" s="246"/>
      <c r="C439" s="253"/>
      <c r="D439" s="253"/>
      <c r="E439" s="244" t="s">
        <v>81</v>
      </c>
      <c r="F439" s="253"/>
    </row>
    <row r="440" spans="1:6">
      <c r="A440" s="256">
        <v>3540</v>
      </c>
      <c r="B440" s="248" t="s">
        <v>609</v>
      </c>
      <c r="C440" s="253">
        <v>5588.51</v>
      </c>
      <c r="D440" s="253">
        <v>4783.8</v>
      </c>
      <c r="E440" s="244">
        <v>-14.399365841700204</v>
      </c>
      <c r="F440" s="253">
        <v>4783.8</v>
      </c>
    </row>
    <row r="441" spans="1:6">
      <c r="A441" s="256">
        <v>3738</v>
      </c>
      <c r="B441" s="248" t="s">
        <v>610</v>
      </c>
      <c r="C441" s="253">
        <v>295219.09000000003</v>
      </c>
      <c r="D441" s="253">
        <v>3007301.62</v>
      </c>
      <c r="E441" s="244">
        <v>918.66773588388219</v>
      </c>
      <c r="F441" s="253">
        <v>3007301.62</v>
      </c>
    </row>
    <row r="442" spans="1:6">
      <c r="A442" s="256">
        <v>3739</v>
      </c>
      <c r="B442" s="248" t="s">
        <v>611</v>
      </c>
      <c r="C442" s="253">
        <v>2737786.96</v>
      </c>
      <c r="D442" s="253">
        <v>51759.58</v>
      </c>
      <c r="E442" s="244">
        <v>-98.109437266075659</v>
      </c>
      <c r="F442" s="253">
        <v>51759.58</v>
      </c>
    </row>
    <row r="443" spans="1:6" ht="30">
      <c r="A443" s="256">
        <v>3740</v>
      </c>
      <c r="B443" s="248" t="s">
        <v>612</v>
      </c>
      <c r="C443" s="253">
        <v>25653218.050000001</v>
      </c>
      <c r="D443" s="253">
        <v>21889716.57</v>
      </c>
      <c r="E443" s="244">
        <v>-14.670679805803157</v>
      </c>
      <c r="F443" s="253">
        <v>21845943.390000001</v>
      </c>
    </row>
    <row r="444" spans="1:6" ht="30">
      <c r="A444" s="256">
        <v>3881</v>
      </c>
      <c r="B444" s="248" t="s">
        <v>2423</v>
      </c>
      <c r="C444" s="253">
        <v>83652148.650000006</v>
      </c>
      <c r="D444" s="253">
        <v>94556316.189999998</v>
      </c>
      <c r="E444" s="244">
        <v>13.035131453255255</v>
      </c>
      <c r="F444" s="253">
        <v>94556316.189999998</v>
      </c>
    </row>
    <row r="445" spans="1:6" collapsed="1">
      <c r="A445" s="245"/>
      <c r="B445" s="248" t="s">
        <v>613</v>
      </c>
      <c r="C445" s="249">
        <v>112343961.26000001</v>
      </c>
      <c r="D445" s="249">
        <v>119509877.75999999</v>
      </c>
      <c r="E445" s="250">
        <v>6.3785506756484702</v>
      </c>
      <c r="F445" s="249">
        <v>119466104.58</v>
      </c>
    </row>
    <row r="446" spans="1:6" ht="31.5" customHeight="1">
      <c r="A446" s="241" t="s">
        <v>614</v>
      </c>
      <c r="B446" s="246"/>
      <c r="C446" s="253"/>
      <c r="D446" s="253"/>
      <c r="E446" s="244" t="s">
        <v>81</v>
      </c>
      <c r="F446" s="253"/>
    </row>
    <row r="447" spans="1:6">
      <c r="A447" s="256">
        <v>3602</v>
      </c>
      <c r="B447" s="248" t="s">
        <v>2424</v>
      </c>
      <c r="C447" s="253">
        <v>6166248.6900000004</v>
      </c>
      <c r="D447" s="253">
        <v>6507197.1299999999</v>
      </c>
      <c r="E447" s="244">
        <v>5.5292683954334549</v>
      </c>
      <c r="F447" s="253">
        <v>6507197.1299999999</v>
      </c>
    </row>
    <row r="448" spans="1:6">
      <c r="A448" s="256">
        <v>3702</v>
      </c>
      <c r="B448" s="248" t="s">
        <v>615</v>
      </c>
      <c r="C448" s="253">
        <v>37023633.030000001</v>
      </c>
      <c r="D448" s="253">
        <v>67079386.479999997</v>
      </c>
      <c r="E448" s="244">
        <v>81.179913990736736</v>
      </c>
      <c r="F448" s="253">
        <v>67079386.479999997</v>
      </c>
    </row>
    <row r="449" spans="1:6">
      <c r="A449" s="256">
        <v>3726</v>
      </c>
      <c r="B449" s="248" t="s">
        <v>616</v>
      </c>
      <c r="C449" s="253">
        <v>30979463.23</v>
      </c>
      <c r="D449" s="253">
        <v>32434398.609999999</v>
      </c>
      <c r="E449" s="244">
        <v>4.6964512238258012</v>
      </c>
      <c r="F449" s="253">
        <v>32434398.609999999</v>
      </c>
    </row>
    <row r="450" spans="1:6" collapsed="1">
      <c r="A450" s="245"/>
      <c r="B450" s="248" t="s">
        <v>617</v>
      </c>
      <c r="C450" s="249">
        <v>74169344.950000003</v>
      </c>
      <c r="D450" s="249">
        <v>106020982.22</v>
      </c>
      <c r="E450" s="250">
        <v>42.944476982333107</v>
      </c>
      <c r="F450" s="249">
        <v>106020982.22</v>
      </c>
    </row>
    <row r="451" spans="1:6" ht="31.5" customHeight="1">
      <c r="A451" s="241" t="s">
        <v>618</v>
      </c>
      <c r="B451" s="246"/>
      <c r="C451" s="253"/>
      <c r="D451" s="253"/>
      <c r="E451" s="244" t="s">
        <v>81</v>
      </c>
      <c r="F451" s="253"/>
    </row>
    <row r="452" spans="1:6">
      <c r="A452" s="256">
        <v>3001</v>
      </c>
      <c r="B452" s="248" t="s">
        <v>619</v>
      </c>
      <c r="C452" s="253">
        <v>4250698636.52</v>
      </c>
      <c r="D452" s="253">
        <v>3875226212.4899998</v>
      </c>
      <c r="E452" s="244">
        <v>-8.8331932262644557</v>
      </c>
      <c r="F452" s="253">
        <v>3875226212.4899998</v>
      </c>
    </row>
    <row r="453" spans="1:6">
      <c r="A453" s="256">
        <v>3430</v>
      </c>
      <c r="B453" s="248" t="s">
        <v>620</v>
      </c>
      <c r="C453" s="253">
        <v>55357841.170000002</v>
      </c>
      <c r="D453" s="253">
        <v>58015827.649999999</v>
      </c>
      <c r="E453" s="244">
        <v>4.8014633949281169</v>
      </c>
      <c r="F453" s="253">
        <v>58015827.649999999</v>
      </c>
    </row>
    <row r="454" spans="1:6">
      <c r="A454" s="256">
        <v>3431</v>
      </c>
      <c r="B454" s="248" t="s">
        <v>621</v>
      </c>
      <c r="C454" s="253">
        <v>2655658.5499999998</v>
      </c>
      <c r="D454" s="253">
        <v>1587715.82</v>
      </c>
      <c r="E454" s="244">
        <v>-40.213856935787163</v>
      </c>
      <c r="F454" s="253">
        <v>1587715.82</v>
      </c>
    </row>
    <row r="455" spans="1:6">
      <c r="A455" s="256">
        <v>3500</v>
      </c>
      <c r="B455" s="248" t="s">
        <v>622</v>
      </c>
      <c r="C455" s="253">
        <v>0</v>
      </c>
      <c r="D455" s="253">
        <v>-488.82</v>
      </c>
      <c r="E455" s="244" t="s">
        <v>81</v>
      </c>
      <c r="F455" s="253">
        <v>-488.82</v>
      </c>
    </row>
    <row r="456" spans="1:6">
      <c r="A456" s="256">
        <v>3501</v>
      </c>
      <c r="B456" s="248" t="s">
        <v>623</v>
      </c>
      <c r="C456" s="253">
        <v>5079411573.4700003</v>
      </c>
      <c r="D456" s="253">
        <v>5173148637.79</v>
      </c>
      <c r="E456" s="244">
        <v>1.8454315615925414</v>
      </c>
      <c r="F456" s="253">
        <v>5173148637.79</v>
      </c>
    </row>
    <row r="457" spans="1:6">
      <c r="A457" s="256">
        <v>3550</v>
      </c>
      <c r="B457" s="248" t="s">
        <v>624</v>
      </c>
      <c r="C457" s="253">
        <v>397326115.63</v>
      </c>
      <c r="D457" s="253">
        <v>356133770.47000003</v>
      </c>
      <c r="E457" s="244">
        <v>-10.367389290453614</v>
      </c>
      <c r="F457" s="253">
        <v>356133770.47000003</v>
      </c>
    </row>
    <row r="458" spans="1:6">
      <c r="A458" s="256">
        <v>3551</v>
      </c>
      <c r="B458" s="248" t="s">
        <v>625</v>
      </c>
      <c r="C458" s="253">
        <v>925563155.47000003</v>
      </c>
      <c r="D458" s="253">
        <v>598712052.39999998</v>
      </c>
      <c r="E458" s="244">
        <v>-35.313754781436323</v>
      </c>
      <c r="F458" s="253">
        <v>598712052.39999998</v>
      </c>
    </row>
    <row r="459" spans="1:6" ht="30">
      <c r="A459" s="256">
        <v>3600</v>
      </c>
      <c r="B459" s="248" t="s">
        <v>2425</v>
      </c>
      <c r="C459" s="253">
        <v>24286340353.5</v>
      </c>
      <c r="D459" s="253">
        <v>24622533912.77</v>
      </c>
      <c r="E459" s="244">
        <v>1.3842907345303272</v>
      </c>
      <c r="F459" s="253">
        <v>24622533912.77</v>
      </c>
    </row>
    <row r="460" spans="1:6" ht="30">
      <c r="A460" s="256">
        <v>3601</v>
      </c>
      <c r="B460" s="248" t="s">
        <v>2426</v>
      </c>
      <c r="C460" s="253">
        <v>44216633.460000001</v>
      </c>
      <c r="D460" s="253">
        <v>45160588.030000001</v>
      </c>
      <c r="E460" s="244">
        <v>2.1348404347742496</v>
      </c>
      <c r="F460" s="253">
        <v>45160588.030000001</v>
      </c>
    </row>
    <row r="461" spans="1:6">
      <c r="A461" s="256">
        <v>3621</v>
      </c>
      <c r="B461" s="248" t="s">
        <v>626</v>
      </c>
      <c r="C461" s="253">
        <v>735876.11</v>
      </c>
      <c r="D461" s="253">
        <v>615228.23</v>
      </c>
      <c r="E461" s="244">
        <v>-16.395134773433533</v>
      </c>
      <c r="F461" s="253">
        <v>615228.23</v>
      </c>
    </row>
    <row r="462" spans="1:6" ht="30">
      <c r="A462" s="256">
        <v>3637</v>
      </c>
      <c r="B462" s="248" t="s">
        <v>2427</v>
      </c>
      <c r="C462" s="253">
        <v>4162083.45</v>
      </c>
      <c r="D462" s="253">
        <v>1372877.91</v>
      </c>
      <c r="E462" s="244">
        <v>-67.014647195504935</v>
      </c>
      <c r="F462" s="253">
        <v>1372877.91</v>
      </c>
    </row>
    <row r="463" spans="1:6">
      <c r="A463" s="256">
        <v>3700</v>
      </c>
      <c r="B463" s="248" t="s">
        <v>627</v>
      </c>
      <c r="C463" s="253">
        <v>1093868873.03</v>
      </c>
      <c r="D463" s="253">
        <v>1494634825.52</v>
      </c>
      <c r="E463" s="244">
        <v>36.637476609045876</v>
      </c>
      <c r="F463" s="253">
        <v>1494609981.97</v>
      </c>
    </row>
    <row r="464" spans="1:6">
      <c r="A464" s="256">
        <v>3701</v>
      </c>
      <c r="B464" s="248" t="s">
        <v>628</v>
      </c>
      <c r="C464" s="253">
        <v>2311086563.3400002</v>
      </c>
      <c r="D464" s="253">
        <v>3574533260.79</v>
      </c>
      <c r="E464" s="244">
        <v>54.668947390012811</v>
      </c>
      <c r="F464" s="253">
        <v>3221074269.9699998</v>
      </c>
    </row>
    <row r="465" spans="1:6">
      <c r="A465" s="256">
        <v>3831</v>
      </c>
      <c r="B465" s="248" t="s">
        <v>629</v>
      </c>
      <c r="C465" s="253">
        <v>135864166.96000001</v>
      </c>
      <c r="D465" s="253">
        <v>147571523.65000001</v>
      </c>
      <c r="E465" s="244">
        <v>8.6169568856568191</v>
      </c>
      <c r="F465" s="253">
        <v>64356741.670000002</v>
      </c>
    </row>
    <row r="466" spans="1:6" collapsed="1">
      <c r="A466" s="245"/>
      <c r="B466" s="248" t="s">
        <v>630</v>
      </c>
      <c r="C466" s="249">
        <v>38587287530.659996</v>
      </c>
      <c r="D466" s="249">
        <v>39949245944.700005</v>
      </c>
      <c r="E466" s="250">
        <v>3.5295520913664844</v>
      </c>
      <c r="F466" s="249">
        <v>39512547328.350006</v>
      </c>
    </row>
    <row r="467" spans="1:6" ht="31.5" customHeight="1">
      <c r="A467" s="241" t="s">
        <v>631</v>
      </c>
      <c r="B467" s="246"/>
      <c r="C467" s="253"/>
      <c r="D467" s="253"/>
      <c r="E467" s="244" t="s">
        <v>81</v>
      </c>
      <c r="F467" s="253"/>
    </row>
    <row r="468" spans="1:6">
      <c r="A468" s="256">
        <v>3318</v>
      </c>
      <c r="B468" s="248" t="s">
        <v>632</v>
      </c>
      <c r="C468" s="253">
        <v>104499116.70999999</v>
      </c>
      <c r="D468" s="253">
        <v>69612283.319999993</v>
      </c>
      <c r="E468" s="244">
        <v>-33.384811746127916</v>
      </c>
      <c r="F468" s="253">
        <v>69612283.319999993</v>
      </c>
    </row>
    <row r="469" spans="1:6">
      <c r="A469" s="256">
        <v>3447</v>
      </c>
      <c r="B469" s="248" t="s">
        <v>633</v>
      </c>
      <c r="C469" s="253">
        <v>81423.53</v>
      </c>
      <c r="D469" s="253">
        <v>49008.99</v>
      </c>
      <c r="E469" s="244">
        <v>-39.809794539735627</v>
      </c>
      <c r="F469" s="253">
        <v>49008.99</v>
      </c>
    </row>
    <row r="470" spans="1:6">
      <c r="A470" s="256">
        <v>3448</v>
      </c>
      <c r="B470" s="248" t="s">
        <v>634</v>
      </c>
      <c r="C470" s="253">
        <v>26093.11</v>
      </c>
      <c r="D470" s="253">
        <v>12240.55</v>
      </c>
      <c r="E470" s="244">
        <v>-53.088957199812526</v>
      </c>
      <c r="F470" s="253">
        <v>12240.55</v>
      </c>
    </row>
    <row r="471" spans="1:6">
      <c r="A471" s="256">
        <v>3468</v>
      </c>
      <c r="B471" s="248" t="s">
        <v>635</v>
      </c>
      <c r="C471" s="253">
        <v>1939233.31</v>
      </c>
      <c r="D471" s="253">
        <v>1971252.7</v>
      </c>
      <c r="E471" s="244">
        <v>1.6511365514859013</v>
      </c>
      <c r="F471" s="253">
        <v>1971252.7</v>
      </c>
    </row>
    <row r="472" spans="1:6">
      <c r="A472" s="256">
        <v>3469</v>
      </c>
      <c r="B472" s="248" t="s">
        <v>636</v>
      </c>
      <c r="C472" s="253">
        <v>3507.84</v>
      </c>
      <c r="D472" s="253">
        <v>2154</v>
      </c>
      <c r="E472" s="244">
        <v>-38.594690749863162</v>
      </c>
      <c r="F472" s="253">
        <v>2154</v>
      </c>
    </row>
    <row r="473" spans="1:6" ht="30">
      <c r="A473" s="256">
        <v>3522</v>
      </c>
      <c r="B473" s="248" t="s">
        <v>637</v>
      </c>
      <c r="C473" s="253">
        <v>1459919</v>
      </c>
      <c r="D473" s="253">
        <v>1787079.54</v>
      </c>
      <c r="E473" s="244">
        <v>22.409499431132826</v>
      </c>
      <c r="F473" s="253">
        <v>1787079.54</v>
      </c>
    </row>
    <row r="474" spans="1:6">
      <c r="A474" s="256">
        <v>3628</v>
      </c>
      <c r="B474" s="248" t="s">
        <v>638</v>
      </c>
      <c r="C474" s="253">
        <v>116079253.18000001</v>
      </c>
      <c r="D474" s="253">
        <v>121991693.94</v>
      </c>
      <c r="E474" s="244">
        <v>5.0934517564751873</v>
      </c>
      <c r="F474" s="253">
        <v>121991693.94</v>
      </c>
    </row>
    <row r="475" spans="1:6">
      <c r="A475" s="256">
        <v>3750</v>
      </c>
      <c r="B475" s="248" t="s">
        <v>639</v>
      </c>
      <c r="C475" s="253">
        <v>3238412.98</v>
      </c>
      <c r="D475" s="253">
        <v>3468036.18</v>
      </c>
      <c r="E475" s="244">
        <v>7.0906089315390579</v>
      </c>
      <c r="F475" s="253">
        <v>3465873.68</v>
      </c>
    </row>
    <row r="476" spans="1:6">
      <c r="A476" s="256">
        <v>3752</v>
      </c>
      <c r="B476" s="248" t="s">
        <v>640</v>
      </c>
      <c r="C476" s="253">
        <v>13844917.4</v>
      </c>
      <c r="D476" s="253">
        <v>13496759.560000001</v>
      </c>
      <c r="E476" s="244">
        <v>-2.5146978486126601</v>
      </c>
      <c r="F476" s="253">
        <v>13496759.560000001</v>
      </c>
    </row>
    <row r="477" spans="1:6">
      <c r="A477" s="256">
        <v>3754</v>
      </c>
      <c r="B477" s="248" t="s">
        <v>641</v>
      </c>
      <c r="C477" s="253">
        <v>11624945.619999999</v>
      </c>
      <c r="D477" s="253">
        <v>10655866.029999999</v>
      </c>
      <c r="E477" s="244">
        <v>-8.3362075116528587</v>
      </c>
      <c r="F477" s="253">
        <v>10655866.029999999</v>
      </c>
    </row>
    <row r="478" spans="1:6">
      <c r="A478" s="256">
        <v>3756</v>
      </c>
      <c r="B478" s="248" t="s">
        <v>642</v>
      </c>
      <c r="C478" s="253">
        <v>4797473.32</v>
      </c>
      <c r="D478" s="253">
        <v>4847604.46</v>
      </c>
      <c r="E478" s="244">
        <v>1.0449488023416389</v>
      </c>
      <c r="F478" s="253">
        <v>4847604.46</v>
      </c>
    </row>
    <row r="479" spans="1:6">
      <c r="A479" s="256">
        <v>3759</v>
      </c>
      <c r="B479" s="248" t="s">
        <v>643</v>
      </c>
      <c r="C479" s="253">
        <v>22410861.219999999</v>
      </c>
      <c r="D479" s="253">
        <v>19977856.379999999</v>
      </c>
      <c r="E479" s="244">
        <v>-10.856364760443597</v>
      </c>
      <c r="F479" s="253">
        <v>19977856.379999999</v>
      </c>
    </row>
    <row r="480" spans="1:6">
      <c r="A480" s="256">
        <v>3763</v>
      </c>
      <c r="B480" s="248" t="s">
        <v>644</v>
      </c>
      <c r="C480" s="253">
        <v>1836</v>
      </c>
      <c r="D480" s="253">
        <v>3535.79</v>
      </c>
      <c r="E480" s="244">
        <v>92.58115468409585</v>
      </c>
      <c r="F480" s="253">
        <v>3535.79</v>
      </c>
    </row>
    <row r="481" spans="1:6">
      <c r="A481" s="256">
        <v>3766</v>
      </c>
      <c r="B481" s="248" t="s">
        <v>645</v>
      </c>
      <c r="C481" s="253">
        <v>4930953.55</v>
      </c>
      <c r="D481" s="253">
        <v>4751777.0199999996</v>
      </c>
      <c r="E481" s="244">
        <v>-3.6337095489370461</v>
      </c>
      <c r="F481" s="253">
        <v>4751777.0199999996</v>
      </c>
    </row>
    <row r="482" spans="1:6">
      <c r="A482" s="256">
        <v>3767</v>
      </c>
      <c r="B482" s="248" t="s">
        <v>646</v>
      </c>
      <c r="C482" s="253">
        <v>170701225.33000001</v>
      </c>
      <c r="D482" s="253">
        <v>179361125.37</v>
      </c>
      <c r="E482" s="244">
        <v>5.0731329100061542</v>
      </c>
      <c r="F482" s="253">
        <v>30028312.030000001</v>
      </c>
    </row>
    <row r="483" spans="1:6">
      <c r="A483" s="256">
        <v>3839</v>
      </c>
      <c r="B483" s="248" t="s">
        <v>647</v>
      </c>
      <c r="C483" s="253">
        <v>3340595.39</v>
      </c>
      <c r="D483" s="253">
        <v>2482084.25</v>
      </c>
      <c r="E483" s="244">
        <v>-25.699345169724374</v>
      </c>
      <c r="F483" s="253">
        <v>2482084.25</v>
      </c>
    </row>
    <row r="484" spans="1:6">
      <c r="A484" s="256">
        <v>3841</v>
      </c>
      <c r="B484" s="248" t="s">
        <v>648</v>
      </c>
      <c r="C484" s="253">
        <v>45879.87</v>
      </c>
      <c r="D484" s="253">
        <v>9531</v>
      </c>
      <c r="E484" s="244">
        <v>-79.226183509238368</v>
      </c>
      <c r="F484" s="253">
        <v>9531</v>
      </c>
    </row>
    <row r="485" spans="1:6">
      <c r="A485" s="256">
        <v>3984</v>
      </c>
      <c r="B485" s="248" t="s">
        <v>2402</v>
      </c>
      <c r="C485" s="253">
        <v>0</v>
      </c>
      <c r="D485" s="253">
        <v>1000</v>
      </c>
      <c r="E485" s="244" t="s">
        <v>81</v>
      </c>
      <c r="F485" s="253">
        <v>1000</v>
      </c>
    </row>
    <row r="486" spans="1:6" collapsed="1">
      <c r="A486" s="245"/>
      <c r="B486" s="248" t="s">
        <v>649</v>
      </c>
      <c r="C486" s="249">
        <v>459025647.36000001</v>
      </c>
      <c r="D486" s="249">
        <v>434480889.08000004</v>
      </c>
      <c r="E486" s="250">
        <v>-5.3471431108837928</v>
      </c>
      <c r="F486" s="249">
        <v>285145913.24000001</v>
      </c>
    </row>
    <row r="487" spans="1:6" ht="31.5" customHeight="1">
      <c r="A487" s="241" t="s">
        <v>650</v>
      </c>
      <c r="B487" s="246"/>
      <c r="C487" s="253"/>
      <c r="D487" s="253"/>
      <c r="E487" s="244" t="s">
        <v>81</v>
      </c>
      <c r="F487" s="253"/>
    </row>
    <row r="488" spans="1:6">
      <c r="A488" s="256">
        <v>3583</v>
      </c>
      <c r="B488" s="248" t="s">
        <v>651</v>
      </c>
      <c r="C488" s="253">
        <v>5459616.7599999998</v>
      </c>
      <c r="D488" s="253">
        <v>4758460.51</v>
      </c>
      <c r="E488" s="244">
        <v>-12.84259098801653</v>
      </c>
      <c r="F488" s="253">
        <v>4758460.51</v>
      </c>
    </row>
    <row r="489" spans="1:6">
      <c r="A489" s="256">
        <v>3714</v>
      </c>
      <c r="B489" s="248" t="s">
        <v>652</v>
      </c>
      <c r="C489" s="253">
        <v>48207685.689999998</v>
      </c>
      <c r="D489" s="253">
        <v>96948423.430000007</v>
      </c>
      <c r="E489" s="244">
        <v>101.1057408012237</v>
      </c>
      <c r="F489" s="253">
        <v>90186062.670000002</v>
      </c>
    </row>
    <row r="490" spans="1:6">
      <c r="A490" s="256">
        <v>3734</v>
      </c>
      <c r="B490" s="248" t="s">
        <v>2428</v>
      </c>
      <c r="C490" s="253">
        <v>848466.5</v>
      </c>
      <c r="D490" s="253">
        <v>950291.27</v>
      </c>
      <c r="E490" s="244">
        <v>12.001035986688928</v>
      </c>
      <c r="F490" s="253">
        <v>950291.27</v>
      </c>
    </row>
    <row r="491" spans="1:6">
      <c r="A491" s="256">
        <v>3849</v>
      </c>
      <c r="B491" s="248" t="s">
        <v>653</v>
      </c>
      <c r="C491" s="253">
        <v>478819281.31999999</v>
      </c>
      <c r="D491" s="253">
        <v>448243540.52999997</v>
      </c>
      <c r="E491" s="244">
        <v>-6.385653623995549</v>
      </c>
      <c r="F491" s="253">
        <v>448243540.52999997</v>
      </c>
    </row>
    <row r="492" spans="1:6" collapsed="1">
      <c r="A492" s="245"/>
      <c r="B492" s="248" t="s">
        <v>654</v>
      </c>
      <c r="C492" s="249">
        <v>533335050.26999998</v>
      </c>
      <c r="D492" s="249">
        <v>550900715.74000001</v>
      </c>
      <c r="E492" s="250">
        <v>3.2935516728381979</v>
      </c>
      <c r="F492" s="249">
        <v>544138354.98000002</v>
      </c>
    </row>
    <row r="493" spans="1:6" ht="31.5" customHeight="1">
      <c r="A493" s="251" t="s">
        <v>655</v>
      </c>
      <c r="B493" s="246"/>
      <c r="C493" s="253"/>
      <c r="D493" s="253"/>
      <c r="E493" s="244" t="s">
        <v>81</v>
      </c>
      <c r="F493" s="253"/>
    </row>
    <row r="494" spans="1:6" ht="30">
      <c r="A494" s="256">
        <v>3512</v>
      </c>
      <c r="B494" s="248" t="s">
        <v>656</v>
      </c>
      <c r="C494" s="253">
        <v>1316923600.21</v>
      </c>
      <c r="D494" s="253">
        <v>1688210994.97</v>
      </c>
      <c r="E494" s="244">
        <v>28.193540969331366</v>
      </c>
      <c r="F494" s="253">
        <v>0</v>
      </c>
    </row>
    <row r="495" spans="1:6">
      <c r="A495" s="256">
        <v>3708</v>
      </c>
      <c r="B495" s="248" t="s">
        <v>657</v>
      </c>
      <c r="C495" s="253">
        <v>56111.78</v>
      </c>
      <c r="D495" s="253">
        <v>42657.47</v>
      </c>
      <c r="E495" s="244">
        <v>-23.977692384736322</v>
      </c>
      <c r="F495" s="253">
        <v>42657.47</v>
      </c>
    </row>
    <row r="496" spans="1:6">
      <c r="A496" s="256">
        <v>3758</v>
      </c>
      <c r="B496" s="248" t="s">
        <v>658</v>
      </c>
      <c r="C496" s="253">
        <v>3749873722.8400002</v>
      </c>
      <c r="D496" s="253">
        <v>4118896906.0799999</v>
      </c>
      <c r="E496" s="244">
        <v>9.8409496029780108</v>
      </c>
      <c r="F496" s="253">
        <v>0</v>
      </c>
    </row>
    <row r="497" spans="1:6">
      <c r="A497" s="256">
        <v>3761</v>
      </c>
      <c r="B497" s="248" t="s">
        <v>659</v>
      </c>
      <c r="C497" s="253">
        <v>3777938670.0700002</v>
      </c>
      <c r="D497" s="253">
        <v>3411470959.54</v>
      </c>
      <c r="E497" s="244">
        <v>-9.7002027437150016</v>
      </c>
      <c r="F497" s="253">
        <v>0</v>
      </c>
    </row>
    <row r="498" spans="1:6">
      <c r="A498" s="256">
        <v>3764</v>
      </c>
      <c r="B498" s="248" t="s">
        <v>660</v>
      </c>
      <c r="C498" s="253">
        <v>33855237.100000001</v>
      </c>
      <c r="D498" s="253">
        <v>33882600.850000001</v>
      </c>
      <c r="E498" s="244">
        <v>8.0825752066583517E-2</v>
      </c>
      <c r="F498" s="253">
        <v>0</v>
      </c>
    </row>
    <row r="499" spans="1:6">
      <c r="A499" s="256">
        <v>3768</v>
      </c>
      <c r="B499" s="248" t="s">
        <v>661</v>
      </c>
      <c r="C499" s="253">
        <v>12442379.380000001</v>
      </c>
      <c r="D499" s="253">
        <v>10194722.550000001</v>
      </c>
      <c r="E499" s="244">
        <v>-18.064525774008349</v>
      </c>
      <c r="F499" s="253">
        <v>0</v>
      </c>
    </row>
    <row r="500" spans="1:6">
      <c r="A500" s="256">
        <v>3797</v>
      </c>
      <c r="B500" s="248" t="s">
        <v>662</v>
      </c>
      <c r="C500" s="253">
        <v>106090673.58</v>
      </c>
      <c r="D500" s="253">
        <v>106268779.17</v>
      </c>
      <c r="E500" s="244">
        <v>0.16788053463125499</v>
      </c>
      <c r="F500" s="253">
        <v>0</v>
      </c>
    </row>
    <row r="501" spans="1:6" collapsed="1">
      <c r="A501" s="245"/>
      <c r="B501" s="248" t="s">
        <v>663</v>
      </c>
      <c r="C501" s="249">
        <v>8997180394.9599991</v>
      </c>
      <c r="D501" s="249">
        <v>9368967620.6300011</v>
      </c>
      <c r="E501" s="250">
        <v>4.1322637687499091</v>
      </c>
      <c r="F501" s="249">
        <v>42657.47</v>
      </c>
    </row>
    <row r="502" spans="1:6" ht="31.5" customHeight="1">
      <c r="A502" s="241" t="s">
        <v>2429</v>
      </c>
      <c r="B502" s="248"/>
      <c r="C502" s="243"/>
      <c r="D502" s="243"/>
      <c r="E502" s="244" t="s">
        <v>81</v>
      </c>
      <c r="F502" s="243"/>
    </row>
    <row r="503" spans="1:6">
      <c r="A503" s="261">
        <v>3751</v>
      </c>
      <c r="B503" s="248" t="s">
        <v>2403</v>
      </c>
      <c r="C503" s="243">
        <v>0</v>
      </c>
      <c r="D503" s="243">
        <v>91671.56</v>
      </c>
      <c r="E503" s="244" t="s">
        <v>81</v>
      </c>
      <c r="F503" s="243">
        <v>91671.56</v>
      </c>
    </row>
    <row r="504" spans="1:6">
      <c r="A504" s="245"/>
      <c r="B504" s="262" t="s">
        <v>2611</v>
      </c>
      <c r="C504" s="249">
        <v>0</v>
      </c>
      <c r="D504" s="249">
        <v>91671.56</v>
      </c>
      <c r="E504" s="250" t="s">
        <v>81</v>
      </c>
      <c r="F504" s="249">
        <v>91671.56</v>
      </c>
    </row>
    <row r="505" spans="1:6" ht="31.5" customHeight="1">
      <c r="A505" s="263" t="s">
        <v>28</v>
      </c>
      <c r="B505" s="248"/>
      <c r="C505" s="264">
        <v>129047871129.21988</v>
      </c>
      <c r="D505" s="264">
        <v>138594383617.35999</v>
      </c>
      <c r="E505" s="265">
        <v>7.3976520531523287</v>
      </c>
      <c r="F505" s="264">
        <v>120165619280.95993</v>
      </c>
    </row>
    <row r="506" spans="1:6" ht="31.5" customHeight="1">
      <c r="A506" s="251" t="s">
        <v>664</v>
      </c>
      <c r="B506" s="246"/>
      <c r="C506" s="253"/>
      <c r="D506" s="253"/>
      <c r="E506" s="254" t="s">
        <v>81</v>
      </c>
      <c r="F506" s="253"/>
    </row>
    <row r="507" spans="1:6">
      <c r="A507" s="256">
        <v>3810</v>
      </c>
      <c r="B507" s="248" t="s">
        <v>665</v>
      </c>
      <c r="C507" s="253">
        <v>527560880.83999997</v>
      </c>
      <c r="D507" s="253">
        <v>435932474.82999998</v>
      </c>
      <c r="E507" s="244">
        <v>-17.36830939096663</v>
      </c>
      <c r="F507" s="253">
        <v>435932474.82999998</v>
      </c>
    </row>
    <row r="508" spans="1:6" ht="30">
      <c r="A508" s="256">
        <v>3811</v>
      </c>
      <c r="B508" s="248" t="s">
        <v>666</v>
      </c>
      <c r="C508" s="253">
        <v>8260228045.9200001</v>
      </c>
      <c r="D508" s="253">
        <v>8672381000</v>
      </c>
      <c r="E508" s="244">
        <v>4.9896074513775188</v>
      </c>
      <c r="F508" s="253">
        <v>2114081000</v>
      </c>
    </row>
    <row r="509" spans="1:6">
      <c r="A509" s="256">
        <v>3818</v>
      </c>
      <c r="B509" s="248" t="s">
        <v>667</v>
      </c>
      <c r="C509" s="253">
        <v>97409951.909999996</v>
      </c>
      <c r="D509" s="253">
        <v>104808516.73</v>
      </c>
      <c r="E509" s="244">
        <v>7.5952863900762075</v>
      </c>
      <c r="F509" s="253">
        <v>104808516.73</v>
      </c>
    </row>
    <row r="510" spans="1:6" collapsed="1">
      <c r="A510" s="245"/>
      <c r="B510" s="266" t="s">
        <v>668</v>
      </c>
      <c r="C510" s="249">
        <v>8885198878.6700001</v>
      </c>
      <c r="D510" s="249">
        <v>9213121991.5599995</v>
      </c>
      <c r="E510" s="250">
        <v>3.690667112440428</v>
      </c>
      <c r="F510" s="249">
        <v>2654821991.5599999</v>
      </c>
    </row>
    <row r="511" spans="1:6" ht="31.5" customHeight="1">
      <c r="A511" s="241" t="s">
        <v>669</v>
      </c>
      <c r="B511" s="246"/>
      <c r="C511" s="253"/>
      <c r="D511" s="253"/>
      <c r="E511" s="244" t="s">
        <v>81</v>
      </c>
      <c r="F511" s="253"/>
    </row>
    <row r="512" spans="1:6">
      <c r="A512" s="256">
        <v>3353</v>
      </c>
      <c r="B512" s="248" t="s">
        <v>670</v>
      </c>
      <c r="C512" s="253">
        <v>250000000</v>
      </c>
      <c r="D512" s="253">
        <v>250000000</v>
      </c>
      <c r="E512" s="244">
        <v>0</v>
      </c>
      <c r="F512" s="253">
        <v>250000000</v>
      </c>
    </row>
    <row r="513" spans="1:6">
      <c r="A513" s="256">
        <v>3354</v>
      </c>
      <c r="B513" s="248" t="s">
        <v>671</v>
      </c>
      <c r="C513" s="253">
        <v>31493291.620000001</v>
      </c>
      <c r="D513" s="253">
        <v>52026140.310000002</v>
      </c>
      <c r="E513" s="244">
        <v>65.197531390972458</v>
      </c>
      <c r="F513" s="253">
        <v>52026140.310000002</v>
      </c>
    </row>
    <row r="514" spans="1:6">
      <c r="A514" s="256">
        <v>3515</v>
      </c>
      <c r="B514" s="248" t="s">
        <v>672</v>
      </c>
      <c r="C514" s="253">
        <v>158065000</v>
      </c>
      <c r="D514" s="253">
        <v>155720000</v>
      </c>
      <c r="E514" s="244">
        <v>-1.4835668870401417</v>
      </c>
      <c r="F514" s="253">
        <v>155720000</v>
      </c>
    </row>
    <row r="515" spans="1:6">
      <c r="A515" s="256">
        <v>3742</v>
      </c>
      <c r="B515" s="248" t="s">
        <v>673</v>
      </c>
      <c r="C515" s="253">
        <v>54000000</v>
      </c>
      <c r="D515" s="253">
        <v>5581054600</v>
      </c>
      <c r="E515" s="244">
        <v>10235.286296296295</v>
      </c>
      <c r="F515" s="253">
        <v>5581054600</v>
      </c>
    </row>
    <row r="516" spans="1:6">
      <c r="A516" s="256">
        <v>3744</v>
      </c>
      <c r="B516" s="248" t="s">
        <v>674</v>
      </c>
      <c r="C516" s="253">
        <v>106846335.25</v>
      </c>
      <c r="D516" s="253">
        <v>319236.78999999998</v>
      </c>
      <c r="E516" s="244">
        <v>-99.701218774370631</v>
      </c>
      <c r="F516" s="253">
        <v>319236.78999999998</v>
      </c>
    </row>
    <row r="517" spans="1:6">
      <c r="A517" s="256">
        <v>3807</v>
      </c>
      <c r="B517" s="248" t="s">
        <v>675</v>
      </c>
      <c r="C517" s="253">
        <v>174050000</v>
      </c>
      <c r="D517" s="253">
        <v>294350000</v>
      </c>
      <c r="E517" s="244">
        <v>69.118069520252803</v>
      </c>
      <c r="F517" s="253">
        <v>294350000</v>
      </c>
    </row>
    <row r="518" spans="1:6">
      <c r="A518" s="256">
        <v>3880</v>
      </c>
      <c r="B518" s="248" t="s">
        <v>676</v>
      </c>
      <c r="C518" s="253">
        <v>1398937892.9300001</v>
      </c>
      <c r="D518" s="253">
        <v>0</v>
      </c>
      <c r="E518" s="244">
        <v>-100</v>
      </c>
      <c r="F518" s="253">
        <v>0</v>
      </c>
    </row>
    <row r="519" spans="1:6">
      <c r="A519" s="256">
        <v>3882</v>
      </c>
      <c r="B519" s="248" t="s">
        <v>677</v>
      </c>
      <c r="C519" s="253">
        <v>21930089.600000001</v>
      </c>
      <c r="D519" s="253">
        <v>14893631.949999999</v>
      </c>
      <c r="E519" s="244">
        <v>-32.085859102007511</v>
      </c>
      <c r="F519" s="253">
        <v>14893631.949999999</v>
      </c>
    </row>
    <row r="520" spans="1:6" collapsed="1">
      <c r="A520" s="245"/>
      <c r="B520" s="248" t="s">
        <v>678</v>
      </c>
      <c r="C520" s="249">
        <v>2195322609.4000001</v>
      </c>
      <c r="D520" s="249">
        <v>6348363609.0500002</v>
      </c>
      <c r="E520" s="250">
        <v>189.17679715351997</v>
      </c>
      <c r="F520" s="249">
        <v>6348363609.0500002</v>
      </c>
    </row>
    <row r="521" spans="1:6" ht="31.5" customHeight="1">
      <c r="A521" s="241" t="s">
        <v>679</v>
      </c>
      <c r="B521" s="246"/>
      <c r="C521" s="253"/>
      <c r="D521" s="253"/>
      <c r="E521" s="244"/>
      <c r="F521" s="253"/>
    </row>
    <row r="522" spans="1:6" ht="30">
      <c r="A522" s="256">
        <v>3224</v>
      </c>
      <c r="B522" s="246" t="s">
        <v>2430</v>
      </c>
      <c r="C522" s="253">
        <v>78438610.409999996</v>
      </c>
      <c r="D522" s="253">
        <v>75424144.400000006</v>
      </c>
      <c r="E522" s="244">
        <v>-3.843089511967797</v>
      </c>
      <c r="F522" s="253">
        <v>0</v>
      </c>
    </row>
    <row r="523" spans="1:6">
      <c r="A523" s="256">
        <v>3725</v>
      </c>
      <c r="B523" s="248" t="s">
        <v>680</v>
      </c>
      <c r="C523" s="253">
        <v>241918616.66</v>
      </c>
      <c r="D523" s="253">
        <v>232944189.22</v>
      </c>
      <c r="E523" s="244">
        <v>-3.7096886398837752</v>
      </c>
      <c r="F523" s="253">
        <v>232941489.22</v>
      </c>
    </row>
    <row r="524" spans="1:6">
      <c r="A524" s="256">
        <v>3729</v>
      </c>
      <c r="B524" s="248" t="s">
        <v>681</v>
      </c>
      <c r="C524" s="253">
        <v>675112674.13</v>
      </c>
      <c r="D524" s="253">
        <v>669648628.48000002</v>
      </c>
      <c r="E524" s="244">
        <v>-0.8093531434647333</v>
      </c>
      <c r="F524" s="253">
        <v>0</v>
      </c>
    </row>
    <row r="525" spans="1:6" ht="30">
      <c r="A525" s="256">
        <v>3757</v>
      </c>
      <c r="B525" s="248" t="s">
        <v>2431</v>
      </c>
      <c r="C525" s="253">
        <v>12635745.74</v>
      </c>
      <c r="D525" s="253">
        <v>13934126.32</v>
      </c>
      <c r="E525" s="244">
        <v>10.275456682305798</v>
      </c>
      <c r="F525" s="253">
        <v>0</v>
      </c>
    </row>
    <row r="526" spans="1:6">
      <c r="A526" s="256">
        <v>3760</v>
      </c>
      <c r="B526" s="248" t="s">
        <v>682</v>
      </c>
      <c r="C526" s="253">
        <v>2756930850.0799999</v>
      </c>
      <c r="D526" s="253">
        <v>2753947904.23</v>
      </c>
      <c r="E526" s="244">
        <v>-0.10819806561029074</v>
      </c>
      <c r="F526" s="253">
        <v>0</v>
      </c>
    </row>
    <row r="527" spans="1:6">
      <c r="A527" s="256">
        <v>3762</v>
      </c>
      <c r="B527" s="248" t="s">
        <v>738</v>
      </c>
      <c r="C527" s="253">
        <v>14</v>
      </c>
      <c r="D527" s="253">
        <v>0</v>
      </c>
      <c r="E527" s="244">
        <v>-100</v>
      </c>
      <c r="F527" s="253">
        <v>0</v>
      </c>
    </row>
    <row r="528" spans="1:6">
      <c r="A528" s="256">
        <v>3765</v>
      </c>
      <c r="B528" s="248" t="s">
        <v>683</v>
      </c>
      <c r="C528" s="253">
        <v>1006647045.39</v>
      </c>
      <c r="D528" s="253">
        <v>781936389.34000003</v>
      </c>
      <c r="E528" s="244">
        <v>-22.322685699925884</v>
      </c>
      <c r="F528" s="253">
        <v>781608527.73000002</v>
      </c>
    </row>
    <row r="529" spans="1:6">
      <c r="A529" s="256">
        <v>3779</v>
      </c>
      <c r="B529" s="248" t="s">
        <v>684</v>
      </c>
      <c r="C529" s="253">
        <v>0</v>
      </c>
      <c r="D529" s="253">
        <v>26900</v>
      </c>
      <c r="E529" s="244" t="s">
        <v>81</v>
      </c>
      <c r="F529" s="253">
        <v>26900</v>
      </c>
    </row>
    <row r="530" spans="1:6">
      <c r="A530" s="256">
        <v>3780</v>
      </c>
      <c r="B530" s="248" t="s">
        <v>685</v>
      </c>
      <c r="C530" s="253">
        <v>244148.91</v>
      </c>
      <c r="D530" s="253">
        <v>125960.4</v>
      </c>
      <c r="E530" s="244">
        <v>-48.408370940505122</v>
      </c>
      <c r="F530" s="253">
        <v>125960.4</v>
      </c>
    </row>
    <row r="531" spans="1:6">
      <c r="A531" s="256">
        <v>3781</v>
      </c>
      <c r="B531" s="248" t="s">
        <v>686</v>
      </c>
      <c r="C531" s="253">
        <v>32050.67</v>
      </c>
      <c r="D531" s="253">
        <v>149549.26</v>
      </c>
      <c r="E531" s="244">
        <v>366.60260144327725</v>
      </c>
      <c r="F531" s="253">
        <v>149549.26</v>
      </c>
    </row>
    <row r="532" spans="1:6">
      <c r="A532" s="256">
        <v>3786</v>
      </c>
      <c r="B532" s="248" t="s">
        <v>687</v>
      </c>
      <c r="C532" s="253">
        <v>13283304.130000001</v>
      </c>
      <c r="D532" s="253">
        <v>10064150.460000001</v>
      </c>
      <c r="E532" s="244">
        <v>-24.234585299674229</v>
      </c>
      <c r="F532" s="253">
        <v>10064150.460000001</v>
      </c>
    </row>
    <row r="533" spans="1:6">
      <c r="A533" s="256">
        <v>3788</v>
      </c>
      <c r="B533" s="248" t="s">
        <v>688</v>
      </c>
      <c r="C533" s="253">
        <v>40845878.719999999</v>
      </c>
      <c r="D533" s="253">
        <v>44289439.490000002</v>
      </c>
      <c r="E533" s="244">
        <v>8.430619876256646</v>
      </c>
      <c r="F533" s="253">
        <v>-71113.88</v>
      </c>
    </row>
    <row r="534" spans="1:6">
      <c r="A534" s="256">
        <v>3789</v>
      </c>
      <c r="B534" s="248" t="s">
        <v>689</v>
      </c>
      <c r="C534" s="253">
        <v>176136.62</v>
      </c>
      <c r="D534" s="253">
        <v>-129991.17</v>
      </c>
      <c r="E534" s="244">
        <v>-173.8013310349659</v>
      </c>
      <c r="F534" s="253">
        <v>-129991.17</v>
      </c>
    </row>
    <row r="535" spans="1:6">
      <c r="A535" s="256">
        <v>3790</v>
      </c>
      <c r="B535" s="248" t="s">
        <v>690</v>
      </c>
      <c r="C535" s="253">
        <v>10862239102.99</v>
      </c>
      <c r="D535" s="253">
        <v>11108926383.200001</v>
      </c>
      <c r="E535" s="244">
        <v>2.2710536738424079</v>
      </c>
      <c r="F535" s="253">
        <v>38931.64</v>
      </c>
    </row>
    <row r="536" spans="1:6">
      <c r="A536" s="256">
        <v>3791</v>
      </c>
      <c r="B536" s="248" t="s">
        <v>691</v>
      </c>
      <c r="C536" s="253">
        <v>8741740.5099999998</v>
      </c>
      <c r="D536" s="253">
        <v>5512291.8600000003</v>
      </c>
      <c r="E536" s="244">
        <v>-36.942856474699902</v>
      </c>
      <c r="F536" s="253">
        <v>5429321.79</v>
      </c>
    </row>
    <row r="537" spans="1:6">
      <c r="A537" s="256">
        <v>3794</v>
      </c>
      <c r="B537" s="248" t="s">
        <v>692</v>
      </c>
      <c r="C537" s="253">
        <v>19248695.039999999</v>
      </c>
      <c r="D537" s="253">
        <v>15969219.84</v>
      </c>
      <c r="E537" s="244">
        <v>-17.037389772060099</v>
      </c>
      <c r="F537" s="253">
        <v>0</v>
      </c>
    </row>
    <row r="538" spans="1:6">
      <c r="A538" s="256">
        <v>3842</v>
      </c>
      <c r="B538" s="248" t="s">
        <v>693</v>
      </c>
      <c r="C538" s="253">
        <v>51060379.329999998</v>
      </c>
      <c r="D538" s="253">
        <v>37695078.969999999</v>
      </c>
      <c r="E538" s="244">
        <v>-26.175481920376875</v>
      </c>
      <c r="F538" s="253">
        <v>37695078.969999999</v>
      </c>
    </row>
    <row r="539" spans="1:6">
      <c r="A539" s="256">
        <v>3847</v>
      </c>
      <c r="B539" s="248" t="s">
        <v>694</v>
      </c>
      <c r="C539" s="253">
        <v>158366600.02000001</v>
      </c>
      <c r="D539" s="253">
        <v>164406053.30000001</v>
      </c>
      <c r="E539" s="244">
        <v>3.8135902893901132</v>
      </c>
      <c r="F539" s="253">
        <v>126947182.97</v>
      </c>
    </row>
    <row r="540" spans="1:6" ht="30">
      <c r="A540" s="256">
        <v>3859</v>
      </c>
      <c r="B540" s="248" t="s">
        <v>695</v>
      </c>
      <c r="C540" s="253">
        <v>4787140.92</v>
      </c>
      <c r="D540" s="253">
        <v>693146.56</v>
      </c>
      <c r="E540" s="244">
        <v>-85.520656868400692</v>
      </c>
      <c r="F540" s="253">
        <v>693146.56</v>
      </c>
    </row>
    <row r="541" spans="1:6" ht="30">
      <c r="A541" s="256">
        <v>3901</v>
      </c>
      <c r="B541" s="248" t="s">
        <v>696</v>
      </c>
      <c r="C541" s="253">
        <v>3527576286.6399999</v>
      </c>
      <c r="D541" s="253">
        <v>3613483267.4299998</v>
      </c>
      <c r="E541" s="244">
        <v>2.4352976040619088</v>
      </c>
      <c r="F541" s="253">
        <v>3613483267.4299998</v>
      </c>
    </row>
    <row r="542" spans="1:6" ht="30">
      <c r="A542" s="256">
        <v>3902</v>
      </c>
      <c r="B542" s="248" t="s">
        <v>697</v>
      </c>
      <c r="C542" s="253">
        <v>26312353.370000001</v>
      </c>
      <c r="D542" s="253">
        <v>26406894.32</v>
      </c>
      <c r="E542" s="244">
        <v>0.3593025248277108</v>
      </c>
      <c r="F542" s="253">
        <v>26406894.32</v>
      </c>
    </row>
    <row r="543" spans="1:6" ht="30">
      <c r="A543" s="256">
        <v>3905</v>
      </c>
      <c r="B543" s="248" t="s">
        <v>698</v>
      </c>
      <c r="C543" s="253">
        <v>780387644.77999997</v>
      </c>
      <c r="D543" s="253">
        <v>840355288.07000005</v>
      </c>
      <c r="E543" s="244">
        <v>7.6843404289038482</v>
      </c>
      <c r="F543" s="253">
        <v>840355288.07000005</v>
      </c>
    </row>
    <row r="544" spans="1:6" ht="30">
      <c r="A544" s="256">
        <v>3910</v>
      </c>
      <c r="B544" s="248" t="s">
        <v>699</v>
      </c>
      <c r="C544" s="253">
        <v>1336226086.8699999</v>
      </c>
      <c r="D544" s="253">
        <v>1531585058.0799999</v>
      </c>
      <c r="E544" s="244">
        <v>14.620203357024142</v>
      </c>
      <c r="F544" s="253">
        <v>1531585058.0799999</v>
      </c>
    </row>
    <row r="545" spans="1:6" ht="30">
      <c r="A545" s="256">
        <v>3911</v>
      </c>
      <c r="B545" s="258" t="s">
        <v>739</v>
      </c>
      <c r="C545" s="253">
        <v>5737549307.8999996</v>
      </c>
      <c r="D545" s="253">
        <v>7427106607.0900002</v>
      </c>
      <c r="E545" s="244">
        <v>29.447368702586285</v>
      </c>
      <c r="F545" s="253">
        <v>7427106607.0900002</v>
      </c>
    </row>
    <row r="546" spans="1:6" ht="30">
      <c r="A546" s="256">
        <v>3915</v>
      </c>
      <c r="B546" s="248" t="s">
        <v>700</v>
      </c>
      <c r="C546" s="253">
        <v>-780387644.77999997</v>
      </c>
      <c r="D546" s="253">
        <v>-840355288.07000005</v>
      </c>
      <c r="E546" s="244">
        <v>-7.6843404289038482</v>
      </c>
      <c r="F546" s="253">
        <v>-840355288.07000005</v>
      </c>
    </row>
    <row r="547" spans="1:6" ht="45">
      <c r="A547" s="256">
        <v>3917</v>
      </c>
      <c r="B547" s="248" t="s">
        <v>2432</v>
      </c>
      <c r="C547" s="253">
        <v>2140079834.72</v>
      </c>
      <c r="D547" s="253">
        <v>2785163743.8899999</v>
      </c>
      <c r="E547" s="244">
        <v>30.142983392691992</v>
      </c>
      <c r="F547" s="253">
        <v>3658285.51</v>
      </c>
    </row>
    <row r="548" spans="1:6" ht="30">
      <c r="A548" s="256">
        <v>3922</v>
      </c>
      <c r="B548" s="248" t="s">
        <v>701</v>
      </c>
      <c r="C548" s="253">
        <v>1217447697.3399999</v>
      </c>
      <c r="D548" s="253">
        <v>1400250789.6700001</v>
      </c>
      <c r="E548" s="244">
        <v>15.015272748834011</v>
      </c>
      <c r="F548" s="253">
        <v>1400250789.6700001</v>
      </c>
    </row>
    <row r="549" spans="1:6" ht="45">
      <c r="A549" s="256">
        <v>3924</v>
      </c>
      <c r="B549" s="248" t="s">
        <v>702</v>
      </c>
      <c r="C549" s="253">
        <v>140229564.66999999</v>
      </c>
      <c r="D549" s="253">
        <v>138360104.88</v>
      </c>
      <c r="E549" s="244">
        <v>-1.3331424043134996</v>
      </c>
      <c r="F549" s="253">
        <v>138360104.88</v>
      </c>
    </row>
    <row r="550" spans="1:6" ht="30">
      <c r="A550" s="256">
        <v>3925</v>
      </c>
      <c r="B550" s="248" t="s">
        <v>2404</v>
      </c>
      <c r="C550" s="253">
        <v>0</v>
      </c>
      <c r="D550" s="253">
        <v>939191139.07000005</v>
      </c>
      <c r="E550" s="244" t="s">
        <v>81</v>
      </c>
      <c r="F550" s="253">
        <v>939191139.07000005</v>
      </c>
    </row>
    <row r="551" spans="1:6">
      <c r="A551" s="256">
        <v>3927</v>
      </c>
      <c r="B551" s="258" t="s">
        <v>2433</v>
      </c>
      <c r="C551" s="253">
        <v>1850000</v>
      </c>
      <c r="D551" s="253">
        <v>1940000</v>
      </c>
      <c r="E551" s="244">
        <v>4.8648648648648649</v>
      </c>
      <c r="F551" s="253">
        <v>1940000</v>
      </c>
    </row>
    <row r="552" spans="1:6" ht="45">
      <c r="A552" s="256">
        <v>3930</v>
      </c>
      <c r="B552" s="248" t="s">
        <v>703</v>
      </c>
      <c r="C552" s="253">
        <v>-110044262.34999999</v>
      </c>
      <c r="D552" s="253">
        <v>-117720321.89</v>
      </c>
      <c r="E552" s="244">
        <v>-6.9754291374010986</v>
      </c>
      <c r="F552" s="253">
        <v>0</v>
      </c>
    </row>
    <row r="553" spans="1:6" ht="45">
      <c r="A553" s="256">
        <v>3931</v>
      </c>
      <c r="B553" s="248" t="s">
        <v>704</v>
      </c>
      <c r="C553" s="253">
        <v>-9867281.7300000004</v>
      </c>
      <c r="D553" s="253">
        <v>-11185777.08</v>
      </c>
      <c r="E553" s="244">
        <v>-13.362295575196875</v>
      </c>
      <c r="F553" s="253">
        <v>0</v>
      </c>
    </row>
    <row r="554" spans="1:6" ht="45">
      <c r="A554" s="256">
        <v>3932</v>
      </c>
      <c r="B554" s="248" t="s">
        <v>705</v>
      </c>
      <c r="C554" s="253">
        <v>-38214075.270000003</v>
      </c>
      <c r="D554" s="253">
        <v>-40429862.479999997</v>
      </c>
      <c r="E554" s="244">
        <v>-5.7983536022903559</v>
      </c>
      <c r="F554" s="253">
        <v>0</v>
      </c>
    </row>
    <row r="555" spans="1:6" ht="45">
      <c r="A555" s="256">
        <v>3933</v>
      </c>
      <c r="B555" s="248" t="s">
        <v>706</v>
      </c>
      <c r="C555" s="253">
        <v>-10805331.439999999</v>
      </c>
      <c r="D555" s="253">
        <v>-12644053.630000001</v>
      </c>
      <c r="E555" s="244">
        <v>-17.016805085619858</v>
      </c>
      <c r="F555" s="253">
        <v>0</v>
      </c>
    </row>
    <row r="556" spans="1:6" ht="30">
      <c r="A556" s="256">
        <v>3940</v>
      </c>
      <c r="B556" s="248" t="s">
        <v>707</v>
      </c>
      <c r="C556" s="253">
        <v>44671837.219999999</v>
      </c>
      <c r="D556" s="253">
        <v>50934639</v>
      </c>
      <c r="E556" s="244">
        <v>14.019575127740854</v>
      </c>
      <c r="F556" s="253">
        <v>50934639</v>
      </c>
    </row>
    <row r="557" spans="1:6" ht="30">
      <c r="A557" s="256">
        <v>3941</v>
      </c>
      <c r="B557" s="248" t="s">
        <v>708</v>
      </c>
      <c r="C557" s="253">
        <v>14832886032.75</v>
      </c>
      <c r="D557" s="253">
        <v>15727802330.18</v>
      </c>
      <c r="E557" s="244">
        <v>6.0333255136868589</v>
      </c>
      <c r="F557" s="253">
        <v>15727802330.18</v>
      </c>
    </row>
    <row r="558" spans="1:6">
      <c r="A558" s="256">
        <v>3947</v>
      </c>
      <c r="B558" s="248" t="s">
        <v>709</v>
      </c>
      <c r="C558" s="253">
        <v>51750526.549999997</v>
      </c>
      <c r="D558" s="253">
        <v>51638255.700000003</v>
      </c>
      <c r="E558" s="244">
        <v>-0.21694629501309692</v>
      </c>
      <c r="F558" s="253">
        <v>51638255.700000003</v>
      </c>
    </row>
    <row r="559" spans="1:6" ht="15.75" customHeight="1">
      <c r="A559" s="256">
        <v>3950</v>
      </c>
      <c r="B559" s="248" t="s">
        <v>710</v>
      </c>
      <c r="C559" s="253">
        <v>7873.42</v>
      </c>
      <c r="D559" s="253">
        <v>53894924.960000001</v>
      </c>
      <c r="E559" s="244">
        <v>684417.33757376077</v>
      </c>
      <c r="F559" s="253">
        <v>53894924.960000001</v>
      </c>
    </row>
    <row r="560" spans="1:6" ht="30">
      <c r="A560" s="256">
        <v>3952</v>
      </c>
      <c r="B560" s="248" t="s">
        <v>711</v>
      </c>
      <c r="C560" s="253">
        <v>201464652.03999999</v>
      </c>
      <c r="D560" s="253">
        <v>224209459.69999999</v>
      </c>
      <c r="E560" s="244">
        <v>11.289726227251075</v>
      </c>
      <c r="F560" s="253">
        <v>224209459.69999999</v>
      </c>
    </row>
    <row r="561" spans="1:6" ht="30">
      <c r="A561" s="256">
        <v>3953</v>
      </c>
      <c r="B561" s="248" t="s">
        <v>712</v>
      </c>
      <c r="C561" s="253">
        <v>14256065.960000001</v>
      </c>
      <c r="D561" s="253">
        <v>13911692.91</v>
      </c>
      <c r="E561" s="244">
        <v>-2.4156246959452248</v>
      </c>
      <c r="F561" s="253">
        <v>13911692.91</v>
      </c>
    </row>
    <row r="562" spans="1:6" ht="30">
      <c r="A562" s="256">
        <v>3955</v>
      </c>
      <c r="B562" s="248" t="s">
        <v>713</v>
      </c>
      <c r="C562" s="253">
        <v>0</v>
      </c>
      <c r="D562" s="253">
        <v>1119835058.0799999</v>
      </c>
      <c r="E562" s="244" t="s">
        <v>81</v>
      </c>
      <c r="F562" s="253">
        <v>1119835058.0799999</v>
      </c>
    </row>
    <row r="563" spans="1:6" ht="30">
      <c r="A563" s="256">
        <v>3959</v>
      </c>
      <c r="B563" s="248" t="s">
        <v>2434</v>
      </c>
      <c r="C563" s="253">
        <v>25665958.370000001</v>
      </c>
      <c r="D563" s="253">
        <v>25982791.670000002</v>
      </c>
      <c r="E563" s="244">
        <v>1.2344495203823582</v>
      </c>
      <c r="F563" s="253">
        <v>25982791.670000002</v>
      </c>
    </row>
    <row r="564" spans="1:6" ht="30">
      <c r="A564" s="256">
        <v>3960</v>
      </c>
      <c r="B564" s="248" t="s">
        <v>714</v>
      </c>
      <c r="C564" s="253">
        <v>5944166.6699999999</v>
      </c>
      <c r="D564" s="253">
        <v>6017416.7000000002</v>
      </c>
      <c r="E564" s="244">
        <v>1.2323010787986579</v>
      </c>
      <c r="F564" s="253">
        <v>6017416.7000000002</v>
      </c>
    </row>
    <row r="565" spans="1:6">
      <c r="A565" s="256">
        <v>3961</v>
      </c>
      <c r="B565" s="248" t="s">
        <v>715</v>
      </c>
      <c r="C565" s="253">
        <v>59139504.869999997</v>
      </c>
      <c r="D565" s="253">
        <v>55375918.079999998</v>
      </c>
      <c r="E565" s="244">
        <v>-6.3639132560766045</v>
      </c>
      <c r="F565" s="253">
        <v>55375918.079999998</v>
      </c>
    </row>
    <row r="566" spans="1:6">
      <c r="A566" s="256">
        <v>3962</v>
      </c>
      <c r="B566" s="248" t="s">
        <v>716</v>
      </c>
      <c r="C566" s="253">
        <v>4391272.3499999996</v>
      </c>
      <c r="D566" s="253">
        <v>4183342.06</v>
      </c>
      <c r="E566" s="244">
        <v>-4.7350807107192878</v>
      </c>
      <c r="F566" s="253">
        <v>4183342.06</v>
      </c>
    </row>
    <row r="567" spans="1:6" ht="60">
      <c r="A567" s="256">
        <v>3963</v>
      </c>
      <c r="B567" s="248" t="s">
        <v>717</v>
      </c>
      <c r="C567" s="253">
        <v>77459022.840000004</v>
      </c>
      <c r="D567" s="253">
        <v>64137822.759999998</v>
      </c>
      <c r="E567" s="244">
        <v>-17.197738354531513</v>
      </c>
      <c r="F567" s="253">
        <v>64137822.759999998</v>
      </c>
    </row>
    <row r="568" spans="1:6">
      <c r="A568" s="256">
        <v>3964</v>
      </c>
      <c r="B568" s="248" t="s">
        <v>718</v>
      </c>
      <c r="C568" s="253">
        <v>9465692.9800000004</v>
      </c>
      <c r="D568" s="253">
        <v>7566937.46</v>
      </c>
      <c r="E568" s="244">
        <v>-20.059339807575295</v>
      </c>
      <c r="F568" s="253">
        <v>7566937.46</v>
      </c>
    </row>
    <row r="569" spans="1:6" ht="30">
      <c r="A569" s="256">
        <v>3965</v>
      </c>
      <c r="B569" s="248" t="s">
        <v>719</v>
      </c>
      <c r="C569" s="253">
        <v>539429308.84000003</v>
      </c>
      <c r="D569" s="253">
        <v>231311558.59999999</v>
      </c>
      <c r="E569" s="244">
        <v>-57.119208242982346</v>
      </c>
      <c r="F569" s="253">
        <v>231311558.59999999</v>
      </c>
    </row>
    <row r="570" spans="1:6" ht="30">
      <c r="A570" s="256">
        <v>3968</v>
      </c>
      <c r="B570" s="248" t="s">
        <v>720</v>
      </c>
      <c r="C570" s="253">
        <v>3079980713.4099998</v>
      </c>
      <c r="D570" s="253">
        <v>2694610743.5999999</v>
      </c>
      <c r="E570" s="244">
        <v>-12.512090356024913</v>
      </c>
      <c r="F570" s="253">
        <v>2693985075.9499998</v>
      </c>
    </row>
    <row r="571" spans="1:6" ht="30">
      <c r="A571" s="256">
        <v>3969</v>
      </c>
      <c r="B571" s="248" t="s">
        <v>721</v>
      </c>
      <c r="C571" s="253">
        <v>3243712239.6300001</v>
      </c>
      <c r="D571" s="253">
        <v>4518974283.1099997</v>
      </c>
      <c r="E571" s="244">
        <v>39.314894456404204</v>
      </c>
      <c r="F571" s="253">
        <v>4513974283.1099997</v>
      </c>
    </row>
    <row r="572" spans="1:6" ht="30">
      <c r="A572" s="256">
        <v>3970</v>
      </c>
      <c r="B572" s="248" t="s">
        <v>722</v>
      </c>
      <c r="C572" s="253">
        <v>123506.45</v>
      </c>
      <c r="D572" s="253">
        <v>86439.39</v>
      </c>
      <c r="E572" s="244">
        <v>-30.012246323977408</v>
      </c>
      <c r="F572" s="253">
        <v>86446.39</v>
      </c>
    </row>
    <row r="573" spans="1:6" ht="30">
      <c r="A573" s="256">
        <v>3971</v>
      </c>
      <c r="B573" s="248" t="s">
        <v>723</v>
      </c>
      <c r="C573" s="253">
        <v>1358252014.2</v>
      </c>
      <c r="D573" s="253">
        <v>1044831653.75</v>
      </c>
      <c r="E573" s="244">
        <v>-23.075273010701348</v>
      </c>
      <c r="F573" s="253">
        <v>1044831653.75</v>
      </c>
    </row>
    <row r="574" spans="1:6">
      <c r="A574" s="256">
        <v>3972</v>
      </c>
      <c r="B574" s="248" t="s">
        <v>724</v>
      </c>
      <c r="C574" s="253">
        <v>15398909473.309999</v>
      </c>
      <c r="D574" s="253">
        <v>22542195338.91</v>
      </c>
      <c r="E574" s="244">
        <v>46.388258064514417</v>
      </c>
      <c r="F574" s="253">
        <v>13748378662.610001</v>
      </c>
    </row>
    <row r="575" spans="1:6" ht="30">
      <c r="A575" s="256">
        <v>3973</v>
      </c>
      <c r="B575" s="248" t="s">
        <v>725</v>
      </c>
      <c r="C575" s="253">
        <v>2685274613.6599998</v>
      </c>
      <c r="D575" s="253">
        <v>3273088115.27</v>
      </c>
      <c r="E575" s="244">
        <v>21.890256535394599</v>
      </c>
      <c r="F575" s="253">
        <v>3119393485.3600001</v>
      </c>
    </row>
    <row r="576" spans="1:6">
      <c r="A576" s="256">
        <v>3974</v>
      </c>
      <c r="B576" s="248" t="s">
        <v>726</v>
      </c>
      <c r="C576" s="253">
        <v>-120000</v>
      </c>
      <c r="D576" s="253">
        <v>119355.72</v>
      </c>
      <c r="E576" s="244">
        <v>199.4631</v>
      </c>
      <c r="F576" s="253">
        <v>119355.72</v>
      </c>
    </row>
    <row r="577" spans="1:10">
      <c r="A577" s="256">
        <v>3975</v>
      </c>
      <c r="B577" s="248" t="s">
        <v>727</v>
      </c>
      <c r="C577" s="253">
        <v>-1546.26</v>
      </c>
      <c r="D577" s="253">
        <v>252.52</v>
      </c>
      <c r="E577" s="244">
        <v>116.33101806940618</v>
      </c>
      <c r="F577" s="253">
        <v>-44507.23</v>
      </c>
    </row>
    <row r="578" spans="1:10">
      <c r="A578" s="256">
        <v>3980</v>
      </c>
      <c r="B578" s="248" t="s">
        <v>728</v>
      </c>
      <c r="C578" s="253">
        <v>210879292.55000001</v>
      </c>
      <c r="D578" s="253">
        <v>330563555.58999997</v>
      </c>
      <c r="E578" s="244">
        <v>56.754867484972479</v>
      </c>
      <c r="F578" s="253">
        <v>327751538.47000003</v>
      </c>
    </row>
    <row r="579" spans="1:10" ht="45">
      <c r="A579" s="256">
        <v>3981</v>
      </c>
      <c r="B579" s="248" t="s">
        <v>729</v>
      </c>
      <c r="C579" s="253">
        <v>33056383.690000001</v>
      </c>
      <c r="D579" s="253">
        <v>33243646.18</v>
      </c>
      <c r="E579" s="244">
        <v>0.56649418084001657</v>
      </c>
      <c r="F579" s="253">
        <v>33243646.18</v>
      </c>
    </row>
    <row r="580" spans="1:10">
      <c r="A580" s="256">
        <v>3983</v>
      </c>
      <c r="B580" s="248" t="s">
        <v>2405</v>
      </c>
      <c r="C580" s="253">
        <v>0</v>
      </c>
      <c r="D580" s="253">
        <v>-3527228.24</v>
      </c>
      <c r="E580" s="244" t="s">
        <v>81</v>
      </c>
      <c r="F580" s="253">
        <v>-3527228.24</v>
      </c>
    </row>
    <row r="581" spans="1:10">
      <c r="A581" s="256">
        <v>3986</v>
      </c>
      <c r="B581" s="248" t="s">
        <v>730</v>
      </c>
      <c r="C581" s="253">
        <v>11712756011.58</v>
      </c>
      <c r="D581" s="253">
        <v>12046238346.620001</v>
      </c>
      <c r="E581" s="244">
        <v>2.847172217284287</v>
      </c>
      <c r="F581" s="253">
        <v>11682896458.549999</v>
      </c>
    </row>
    <row r="582" spans="1:10">
      <c r="A582" s="256">
        <v>3992</v>
      </c>
      <c r="B582" s="248" t="s">
        <v>731</v>
      </c>
      <c r="C582" s="253">
        <v>-1577947035.8699999</v>
      </c>
      <c r="D582" s="253">
        <v>-1347408566.9300001</v>
      </c>
      <c r="E582" s="244">
        <v>14.610025792969191</v>
      </c>
      <c r="F582" s="253">
        <v>150638.38</v>
      </c>
    </row>
    <row r="583" spans="1:10">
      <c r="A583" s="245"/>
      <c r="B583" s="248" t="s">
        <v>732</v>
      </c>
      <c r="C583" s="249">
        <v>81900456496.200027</v>
      </c>
      <c r="D583" s="249">
        <v>96366889236.859985</v>
      </c>
      <c r="E583" s="250">
        <v>17.663433587004686</v>
      </c>
      <c r="F583" s="249">
        <v>71075542936.860001</v>
      </c>
    </row>
    <row r="584" spans="1:10" ht="41.25" customHeight="1" thickBot="1">
      <c r="A584" s="488" t="s">
        <v>733</v>
      </c>
      <c r="B584" s="488"/>
      <c r="C584" s="267">
        <v>222028849113.48993</v>
      </c>
      <c r="D584" s="267">
        <v>250522758454.82996</v>
      </c>
      <c r="E584" s="268">
        <v>12.833426581775138</v>
      </c>
      <c r="F584" s="267">
        <v>200244347818.42993</v>
      </c>
    </row>
    <row r="585" spans="1:10" ht="13.5" customHeight="1" thickTop="1">
      <c r="A585" s="489" t="s">
        <v>115</v>
      </c>
      <c r="B585" s="489"/>
      <c r="C585" s="489"/>
      <c r="D585" s="489"/>
      <c r="E585" s="489"/>
      <c r="F585" s="489"/>
      <c r="G585" s="270"/>
    </row>
    <row r="586" spans="1:10" hidden="1" collapsed="1">
      <c r="A586" s="245"/>
      <c r="B586" s="246"/>
      <c r="C586" s="253"/>
      <c r="D586" s="253"/>
      <c r="E586" s="244"/>
      <c r="F586" s="253"/>
    </row>
    <row r="587" spans="1:10" ht="33.75" hidden="1" customHeight="1"/>
    <row r="588" spans="1:10" hidden="1">
      <c r="H588" s="272"/>
      <c r="I588" s="272"/>
      <c r="J588" s="272"/>
    </row>
    <row r="589" spans="1:10" hidden="1">
      <c r="G589" s="272"/>
      <c r="H589" s="272"/>
      <c r="I589" s="272"/>
      <c r="J589" s="272"/>
    </row>
    <row r="590" spans="1:10" hidden="1">
      <c r="G590" s="272"/>
    </row>
    <row r="591" spans="1:10" hidden="1"/>
    <row r="592" spans="1:10"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row r="614" hidden="1"/>
    <row r="615" hidden="1"/>
    <row r="616" hidden="1"/>
    <row r="617" hidden="1"/>
    <row r="618" hidden="1"/>
    <row r="619" hidden="1"/>
    <row r="620" hidden="1"/>
    <row r="621" hidden="1"/>
    <row r="622" hidden="1"/>
    <row r="623" hidden="1"/>
    <row r="624" hidden="1"/>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sheetData>
  <customSheetViews>
    <customSheetView guid="{85C796D9-9862-45FD-9C76-C539D15E6DB8}" showPageBreaks="1" fitToPage="1" printArea="1" hiddenRows="1" hiddenColumns="1">
      <selection sqref="A1:F1"/>
      <rowBreaks count="1" manualBreakCount="1">
        <brk id="383" max="8" man="1"/>
      </rowBreaks>
      <pageMargins left="0.75" right="0.75" top="1" bottom="1" header="0.5" footer="0.5"/>
      <pageSetup scale="53" fitToHeight="0" orientation="portrait" horizontalDpi="1200" verticalDpi="1200" r:id="rId1"/>
      <headerFooter>
        <oddFooter>&amp;CThe State of Texas    -    2015 ANNUAL CASH REPORT
&amp;P</oddFooter>
      </headerFooter>
    </customSheetView>
    <customSheetView guid="{BE2CF08A-2A64-484B-8025-AFF180C9E95D}" fitToPage="1" hiddenRows="1" hiddenColumns="1">
      <selection sqref="A1:F1"/>
      <rowBreaks count="1" manualBreakCount="1">
        <brk id="383" max="8" man="1"/>
      </rowBreaks>
      <pageMargins left="0.75" right="0.75" top="1" bottom="1" header="0.5" footer="0.5"/>
      <pageSetup scale="53" fitToHeight="0" orientation="portrait" horizontalDpi="1200" verticalDpi="1200" r:id="rId2"/>
      <headerFooter>
        <oddFooter>&amp;CThe State of Texas    -    2015 ANNUAL CASH REPORT
&amp;P</oddFooter>
      </headerFooter>
    </customSheetView>
  </customSheetViews>
  <mergeCells count="3">
    <mergeCell ref="A1:F1"/>
    <mergeCell ref="A584:B584"/>
    <mergeCell ref="A585:F585"/>
  </mergeCells>
  <pageMargins left="0.75" right="0.75" top="1" bottom="1" header="0.5" footer="0.5"/>
  <pageSetup scale="53" fitToHeight="0" orientation="portrait" horizontalDpi="1200" verticalDpi="1200" r:id="rId3"/>
  <headerFooter>
    <oddFooter>&amp;CThe State of Texas    -    2015 ANNUAL CASH REPORT
&amp;P</oddFooter>
  </headerFooter>
  <rowBreaks count="1" manualBreakCount="1">
    <brk id="383" max="8"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tabColor rgb="FF00B0F0"/>
  </sheetPr>
  <dimension ref="A1:I967"/>
  <sheetViews>
    <sheetView zoomScaleNormal="100" zoomScaleSheetLayoutView="90" workbookViewId="0">
      <selection sqref="A1:G1"/>
    </sheetView>
  </sheetViews>
  <sheetFormatPr defaultColWidth="0" defaultRowHeight="15" zeroHeight="1"/>
  <cols>
    <col min="1" max="1" width="3.5703125" style="1" customWidth="1"/>
    <col min="2" max="2" width="6.7109375" style="1" customWidth="1"/>
    <col min="3" max="3" width="62.85546875" style="1" customWidth="1"/>
    <col min="4" max="5" width="24" style="1" bestFit="1" customWidth="1"/>
    <col min="6" max="6" width="12.7109375" style="1" bestFit="1" customWidth="1"/>
    <col min="7" max="7" width="24" style="1" bestFit="1" customWidth="1"/>
    <col min="8" max="8" width="17.5703125" style="1" hidden="1" customWidth="1"/>
    <col min="9" max="16384" width="9.140625" style="1" hidden="1"/>
  </cols>
  <sheetData>
    <row r="1" spans="1:9" s="300" customFormat="1" ht="150.75" customHeight="1">
      <c r="A1" s="487" t="s">
        <v>2612</v>
      </c>
      <c r="B1" s="490"/>
      <c r="C1" s="490"/>
      <c r="D1" s="490"/>
      <c r="E1" s="490"/>
      <c r="F1" s="490"/>
      <c r="G1" s="490"/>
      <c r="I1" s="273"/>
    </row>
    <row r="2" spans="1:9" s="300" customFormat="1" ht="46.5" customHeight="1">
      <c r="A2" s="301" t="s">
        <v>740</v>
      </c>
      <c r="B2" s="301"/>
      <c r="C2" s="302"/>
      <c r="D2" s="303" t="s">
        <v>734</v>
      </c>
      <c r="E2" s="303" t="s">
        <v>2392</v>
      </c>
      <c r="F2" s="304" t="s">
        <v>741</v>
      </c>
      <c r="G2" s="303" t="s">
        <v>2393</v>
      </c>
      <c r="I2" s="273"/>
    </row>
    <row r="3" spans="1:9" s="300" customFormat="1" ht="30.75" customHeight="1">
      <c r="A3" s="274" t="s">
        <v>742</v>
      </c>
      <c r="B3" s="275"/>
      <c r="C3" s="276"/>
      <c r="D3" s="273"/>
      <c r="E3" s="273"/>
      <c r="F3" s="277"/>
      <c r="G3" s="273"/>
    </row>
    <row r="4" spans="1:9" s="300" customFormat="1" ht="15.75">
      <c r="A4" s="274">
        <v>1</v>
      </c>
      <c r="B4" s="278" t="s">
        <v>743</v>
      </c>
      <c r="C4" s="279"/>
      <c r="D4" s="273"/>
      <c r="E4" s="273"/>
      <c r="F4" s="277"/>
      <c r="G4" s="273"/>
    </row>
    <row r="5" spans="1:9" s="300" customFormat="1">
      <c r="A5" s="275"/>
      <c r="B5" s="252">
        <v>3003</v>
      </c>
      <c r="C5" s="280" t="s">
        <v>214</v>
      </c>
      <c r="D5" s="281">
        <v>500</v>
      </c>
      <c r="E5" s="281">
        <v>19652.82</v>
      </c>
      <c r="F5" s="282">
        <v>3830.5639999999999</v>
      </c>
      <c r="G5" s="281">
        <v>19652.82</v>
      </c>
    </row>
    <row r="6" spans="1:9" s="300" customFormat="1">
      <c r="A6" s="275"/>
      <c r="B6" s="252">
        <v>3004</v>
      </c>
      <c r="C6" s="280" t="s">
        <v>215</v>
      </c>
      <c r="D6" s="273">
        <v>4083677663.9000001</v>
      </c>
      <c r="E6" s="273">
        <v>4489123653.3999996</v>
      </c>
      <c r="F6" s="282">
        <v>9.9284523135645788</v>
      </c>
      <c r="G6" s="273">
        <v>4489123653.3999996</v>
      </c>
    </row>
    <row r="7" spans="1:9" s="300" customFormat="1">
      <c r="A7" s="275"/>
      <c r="B7" s="252">
        <v>3005</v>
      </c>
      <c r="C7" s="280" t="s">
        <v>216</v>
      </c>
      <c r="D7" s="273">
        <v>286549882.43000001</v>
      </c>
      <c r="E7" s="273">
        <v>307217664.00999999</v>
      </c>
      <c r="F7" s="282">
        <v>7.2126295794411375</v>
      </c>
      <c r="G7" s="273">
        <v>304779926.67000002</v>
      </c>
    </row>
    <row r="8" spans="1:9" s="300" customFormat="1">
      <c r="A8" s="275"/>
      <c r="B8" s="252">
        <v>3007</v>
      </c>
      <c r="C8" s="280" t="s">
        <v>251</v>
      </c>
      <c r="D8" s="273">
        <v>2721270040.7399998</v>
      </c>
      <c r="E8" s="273">
        <v>2743373458.6599998</v>
      </c>
      <c r="F8" s="282">
        <v>0.81224639925809983</v>
      </c>
      <c r="G8" s="273">
        <v>2743373458.6599998</v>
      </c>
    </row>
    <row r="9" spans="1:9" s="300" customFormat="1">
      <c r="A9" s="275"/>
      <c r="B9" s="252">
        <v>3008</v>
      </c>
      <c r="C9" s="280" t="s">
        <v>245</v>
      </c>
      <c r="D9" s="273">
        <v>857092544.52999997</v>
      </c>
      <c r="E9" s="273">
        <v>925935056.21000004</v>
      </c>
      <c r="F9" s="282">
        <v>8.0320978311333846</v>
      </c>
      <c r="G9" s="273">
        <v>925935056.21000004</v>
      </c>
    </row>
    <row r="10" spans="1:9" s="300" customFormat="1">
      <c r="A10" s="275"/>
      <c r="B10" s="252">
        <v>3010</v>
      </c>
      <c r="C10" s="280" t="s">
        <v>275</v>
      </c>
      <c r="D10" s="273">
        <v>44900000</v>
      </c>
      <c r="E10" s="273">
        <v>42568119.960000001</v>
      </c>
      <c r="F10" s="282">
        <v>-5.1934967483296193</v>
      </c>
      <c r="G10" s="273">
        <v>42568119.960000001</v>
      </c>
    </row>
    <row r="11" spans="1:9" s="300" customFormat="1">
      <c r="A11" s="275"/>
      <c r="B11" s="252">
        <v>3011</v>
      </c>
      <c r="C11" s="280" t="s">
        <v>247</v>
      </c>
      <c r="D11" s="273">
        <v>5371331.5899999999</v>
      </c>
      <c r="E11" s="273">
        <v>5688112.3600000003</v>
      </c>
      <c r="F11" s="282">
        <v>5.8976208169639461</v>
      </c>
      <c r="G11" s="273">
        <v>5688112.3600000003</v>
      </c>
    </row>
    <row r="12" spans="1:9" s="300" customFormat="1" ht="30">
      <c r="A12" s="275"/>
      <c r="B12" s="252">
        <v>3016</v>
      </c>
      <c r="C12" s="280" t="s">
        <v>217</v>
      </c>
      <c r="D12" s="273">
        <v>144431516.27000001</v>
      </c>
      <c r="E12" s="273">
        <v>153498299.31999999</v>
      </c>
      <c r="F12" s="282">
        <v>6.2775655093522342</v>
      </c>
      <c r="G12" s="273">
        <v>153498299.31999999</v>
      </c>
    </row>
    <row r="13" spans="1:9" s="300" customFormat="1">
      <c r="A13" s="275"/>
      <c r="B13" s="275"/>
      <c r="C13" s="276" t="s">
        <v>744</v>
      </c>
      <c r="D13" s="283">
        <v>8143293479.46</v>
      </c>
      <c r="E13" s="283">
        <v>8667424016.7399998</v>
      </c>
      <c r="F13" s="284">
        <v>6.4363459158389063</v>
      </c>
      <c r="G13" s="283">
        <v>8664986279.3999996</v>
      </c>
    </row>
    <row r="14" spans="1:9" s="300" customFormat="1" ht="31.5" customHeight="1">
      <c r="A14" s="274">
        <v>10</v>
      </c>
      <c r="B14" s="278" t="s">
        <v>745</v>
      </c>
      <c r="C14" s="279"/>
      <c r="D14" s="273"/>
      <c r="E14" s="273"/>
      <c r="F14" s="277" t="s">
        <v>81</v>
      </c>
      <c r="G14" s="273"/>
    </row>
    <row r="15" spans="1:9" s="300" customFormat="1">
      <c r="A15" s="275"/>
      <c r="B15" s="275">
        <v>3030</v>
      </c>
      <c r="C15" s="280" t="s">
        <v>292</v>
      </c>
      <c r="D15" s="273">
        <v>1511525.95</v>
      </c>
      <c r="E15" s="273">
        <v>1757900.33</v>
      </c>
      <c r="F15" s="277">
        <v>16.299712221282086</v>
      </c>
      <c r="G15" s="273">
        <v>1757900.33</v>
      </c>
    </row>
    <row r="16" spans="1:9" s="300" customFormat="1">
      <c r="A16" s="275"/>
      <c r="B16" s="275">
        <v>3035</v>
      </c>
      <c r="C16" s="280" t="s">
        <v>295</v>
      </c>
      <c r="D16" s="273">
        <v>21243164.829999998</v>
      </c>
      <c r="E16" s="273">
        <v>21693739.120000001</v>
      </c>
      <c r="F16" s="277">
        <v>2.121031840621475</v>
      </c>
      <c r="G16" s="273">
        <v>21693739.120000001</v>
      </c>
    </row>
    <row r="17" spans="1:7" s="300" customFormat="1">
      <c r="A17" s="275"/>
      <c r="B17" s="275">
        <v>3080</v>
      </c>
      <c r="C17" s="280" t="s">
        <v>308</v>
      </c>
      <c r="D17" s="273">
        <v>16351413.15</v>
      </c>
      <c r="E17" s="273">
        <v>17298232.73</v>
      </c>
      <c r="F17" s="277">
        <v>5.7904449683604264</v>
      </c>
      <c r="G17" s="273">
        <v>17298232.73</v>
      </c>
    </row>
    <row r="18" spans="1:7" s="300" customFormat="1">
      <c r="A18" s="275"/>
      <c r="B18" s="275"/>
      <c r="C18" s="276" t="s">
        <v>746</v>
      </c>
      <c r="D18" s="283">
        <v>39106103.93</v>
      </c>
      <c r="E18" s="283">
        <v>40749872.180000007</v>
      </c>
      <c r="F18" s="284">
        <v>4.203354680748447</v>
      </c>
      <c r="G18" s="283">
        <v>40749872.180000007</v>
      </c>
    </row>
    <row r="19" spans="1:7" s="300" customFormat="1" ht="31.5" customHeight="1">
      <c r="A19" s="274">
        <v>20</v>
      </c>
      <c r="B19" s="278" t="s">
        <v>747</v>
      </c>
      <c r="C19" s="279"/>
      <c r="D19" s="273"/>
      <c r="E19" s="273"/>
      <c r="F19" s="277" t="s">
        <v>81</v>
      </c>
      <c r="G19" s="273"/>
    </row>
    <row r="20" spans="1:7" s="300" customFormat="1">
      <c r="A20" s="275"/>
      <c r="B20" s="275">
        <v>3012</v>
      </c>
      <c r="C20" s="280" t="s">
        <v>285</v>
      </c>
      <c r="D20" s="273">
        <v>226061749.99000001</v>
      </c>
      <c r="E20" s="273">
        <v>238214147.81</v>
      </c>
      <c r="F20" s="277">
        <v>5.3756983746863689</v>
      </c>
      <c r="G20" s="273">
        <v>238214147.81</v>
      </c>
    </row>
    <row r="21" spans="1:7" s="300" customFormat="1">
      <c r="A21" s="275"/>
      <c r="B21" s="275">
        <v>3014</v>
      </c>
      <c r="C21" s="280" t="s">
        <v>496</v>
      </c>
      <c r="D21" s="273">
        <v>1516102661.5599999</v>
      </c>
      <c r="E21" s="273">
        <v>1595147954.4000001</v>
      </c>
      <c r="F21" s="277">
        <v>5.2137163824160941</v>
      </c>
      <c r="G21" s="273">
        <v>1593037396.01</v>
      </c>
    </row>
    <row r="22" spans="1:7" s="300" customFormat="1">
      <c r="A22" s="275"/>
      <c r="B22" s="275">
        <v>3018</v>
      </c>
      <c r="C22" s="280" t="s">
        <v>497</v>
      </c>
      <c r="D22" s="273">
        <v>166648426.13999999</v>
      </c>
      <c r="E22" s="273">
        <v>191855011.25</v>
      </c>
      <c r="F22" s="277">
        <v>15.125606460167926</v>
      </c>
      <c r="G22" s="273">
        <v>191855011.25</v>
      </c>
    </row>
    <row r="23" spans="1:7" s="300" customFormat="1">
      <c r="A23" s="275"/>
      <c r="B23" s="275">
        <v>3020</v>
      </c>
      <c r="C23" s="280" t="s">
        <v>287</v>
      </c>
      <c r="D23" s="273">
        <v>194189676.72</v>
      </c>
      <c r="E23" s="273">
        <v>175978040.69999999</v>
      </c>
      <c r="F23" s="277">
        <v>-9.3782719697603554</v>
      </c>
      <c r="G23" s="273">
        <v>175977957.69999999</v>
      </c>
    </row>
    <row r="24" spans="1:7" s="300" customFormat="1">
      <c r="A24" s="285"/>
      <c r="B24" s="275">
        <v>3024</v>
      </c>
      <c r="C24" s="280" t="s">
        <v>288</v>
      </c>
      <c r="D24" s="273">
        <v>143825003.19999999</v>
      </c>
      <c r="E24" s="273">
        <v>143460244.44</v>
      </c>
      <c r="F24" s="277">
        <v>-0.25361289892882166</v>
      </c>
      <c r="G24" s="273">
        <v>143460244.44</v>
      </c>
    </row>
    <row r="25" spans="1:7" s="300" customFormat="1">
      <c r="A25" s="285"/>
      <c r="B25" s="275">
        <v>3025</v>
      </c>
      <c r="C25" s="280" t="s">
        <v>289</v>
      </c>
      <c r="D25" s="273">
        <v>142512871.61000001</v>
      </c>
      <c r="E25" s="273">
        <v>145031324.81999999</v>
      </c>
      <c r="F25" s="277">
        <v>1.7671759621067522</v>
      </c>
      <c r="G25" s="273">
        <v>145031324.81999999</v>
      </c>
    </row>
    <row r="26" spans="1:7" s="300" customFormat="1" ht="30">
      <c r="A26" s="285"/>
      <c r="B26" s="275">
        <v>3026</v>
      </c>
      <c r="C26" s="280" t="s">
        <v>290</v>
      </c>
      <c r="D26" s="273">
        <v>450392</v>
      </c>
      <c r="E26" s="273">
        <v>479985</v>
      </c>
      <c r="F26" s="277">
        <v>6.5704985878967657</v>
      </c>
      <c r="G26" s="273">
        <v>479985</v>
      </c>
    </row>
    <row r="27" spans="1:7" s="300" customFormat="1">
      <c r="A27" s="285"/>
      <c r="B27" s="275">
        <v>3031</v>
      </c>
      <c r="C27" s="280" t="s">
        <v>293</v>
      </c>
      <c r="D27" s="273">
        <v>84900</v>
      </c>
      <c r="E27" s="273">
        <v>73980</v>
      </c>
      <c r="F27" s="277">
        <v>-12.862190812720847</v>
      </c>
      <c r="G27" s="273">
        <v>73980</v>
      </c>
    </row>
    <row r="28" spans="1:7" s="300" customFormat="1">
      <c r="A28" s="285"/>
      <c r="B28" s="275">
        <v>3041</v>
      </c>
      <c r="C28" s="280" t="s">
        <v>2407</v>
      </c>
      <c r="D28" s="273">
        <v>72596.19</v>
      </c>
      <c r="E28" s="273">
        <v>157658.78</v>
      </c>
      <c r="F28" s="277">
        <v>117.17225105064053</v>
      </c>
      <c r="G28" s="273">
        <v>0</v>
      </c>
    </row>
    <row r="29" spans="1:7" s="300" customFormat="1">
      <c r="A29" s="285"/>
      <c r="B29" s="275">
        <v>3052</v>
      </c>
      <c r="C29" s="280" t="s">
        <v>302</v>
      </c>
      <c r="D29" s="273">
        <v>1032065.62</v>
      </c>
      <c r="E29" s="273">
        <v>1218735.75</v>
      </c>
      <c r="F29" s="277">
        <v>18.087040822074858</v>
      </c>
      <c r="G29" s="273">
        <v>1218735.75</v>
      </c>
    </row>
    <row r="30" spans="1:7" s="300" customFormat="1">
      <c r="A30" s="285"/>
      <c r="B30" s="275">
        <v>3053</v>
      </c>
      <c r="C30" s="280" t="s">
        <v>303</v>
      </c>
      <c r="D30" s="286">
        <v>8812551.2400000002</v>
      </c>
      <c r="E30" s="286">
        <v>10852027.18</v>
      </c>
      <c r="F30" s="287">
        <v>23.142854826680129</v>
      </c>
      <c r="G30" s="286">
        <v>10852027.18</v>
      </c>
    </row>
    <row r="31" spans="1:7" s="300" customFormat="1">
      <c r="A31" s="275"/>
      <c r="B31" s="275"/>
      <c r="C31" s="288" t="s">
        <v>748</v>
      </c>
      <c r="D31" s="286">
        <v>2399792894.27</v>
      </c>
      <c r="E31" s="286">
        <v>2502469110.1300001</v>
      </c>
      <c r="F31" s="287">
        <v>4.2785448738164344</v>
      </c>
      <c r="G31" s="286">
        <v>2500200809.96</v>
      </c>
    </row>
    <row r="32" spans="1:7" s="300" customFormat="1" ht="31.5" customHeight="1">
      <c r="A32" s="274">
        <v>25</v>
      </c>
      <c r="B32" s="278" t="s">
        <v>749</v>
      </c>
      <c r="C32" s="279"/>
      <c r="D32" s="273"/>
      <c r="E32" s="273"/>
      <c r="F32" s="277" t="s">
        <v>81</v>
      </c>
      <c r="G32" s="273"/>
    </row>
    <row r="33" spans="1:7" s="300" customFormat="1">
      <c r="A33" s="275"/>
      <c r="B33" s="275">
        <v>3050</v>
      </c>
      <c r="C33" s="280" t="s">
        <v>301</v>
      </c>
      <c r="D33" s="273">
        <v>8532.2999999999993</v>
      </c>
      <c r="E33" s="273">
        <v>29816</v>
      </c>
      <c r="F33" s="277">
        <v>249.4485660372936</v>
      </c>
      <c r="G33" s="273">
        <v>29816</v>
      </c>
    </row>
    <row r="34" spans="1:7" s="300" customFormat="1">
      <c r="A34" s="275"/>
      <c r="B34" s="275">
        <v>3055</v>
      </c>
      <c r="C34" s="280" t="s">
        <v>304</v>
      </c>
      <c r="D34" s="273">
        <v>144329.57999999999</v>
      </c>
      <c r="E34" s="273">
        <v>85471.07</v>
      </c>
      <c r="F34" s="277">
        <v>-40.78062861403739</v>
      </c>
      <c r="G34" s="273">
        <v>85471.07</v>
      </c>
    </row>
    <row r="35" spans="1:7" s="300" customFormat="1">
      <c r="A35" s="275"/>
      <c r="B35" s="275">
        <v>3056</v>
      </c>
      <c r="C35" s="280" t="s">
        <v>305</v>
      </c>
      <c r="D35" s="273">
        <v>6683195.0300000003</v>
      </c>
      <c r="E35" s="273">
        <v>6982297.2400000002</v>
      </c>
      <c r="F35" s="277">
        <v>4.4754374016824094</v>
      </c>
      <c r="G35" s="273">
        <v>6982297.2400000002</v>
      </c>
    </row>
    <row r="36" spans="1:7" s="300" customFormat="1" collapsed="1">
      <c r="A36" s="275"/>
      <c r="B36" s="275">
        <v>3057</v>
      </c>
      <c r="C36" s="280" t="s">
        <v>306</v>
      </c>
      <c r="D36" s="273">
        <v>5666619.8700000001</v>
      </c>
      <c r="E36" s="273">
        <v>5480877.3899999997</v>
      </c>
      <c r="F36" s="277">
        <v>-3.2778355397253858</v>
      </c>
      <c r="G36" s="273">
        <v>5480877.3899999997</v>
      </c>
    </row>
    <row r="37" spans="1:7" s="300" customFormat="1">
      <c r="A37" s="275"/>
      <c r="B37" s="275"/>
      <c r="C37" s="276" t="s">
        <v>750</v>
      </c>
      <c r="D37" s="283">
        <v>12502676.780000001</v>
      </c>
      <c r="E37" s="283">
        <v>12578461.699999999</v>
      </c>
      <c r="F37" s="284">
        <v>0.60614955767894418</v>
      </c>
      <c r="G37" s="283">
        <v>12578461.699999999</v>
      </c>
    </row>
    <row r="38" spans="1:7" s="300" customFormat="1" ht="31.5" customHeight="1">
      <c r="A38" s="274">
        <v>30</v>
      </c>
      <c r="B38" s="278" t="s">
        <v>751</v>
      </c>
      <c r="C38" s="279"/>
      <c r="D38" s="273"/>
      <c r="E38" s="273"/>
      <c r="F38" s="277" t="s">
        <v>81</v>
      </c>
      <c r="G38" s="273"/>
    </row>
    <row r="39" spans="1:7" s="300" customFormat="1">
      <c r="A39" s="275"/>
      <c r="B39" s="275">
        <v>3015</v>
      </c>
      <c r="C39" s="280" t="s">
        <v>286</v>
      </c>
      <c r="D39" s="273">
        <v>1231829.7</v>
      </c>
      <c r="E39" s="273">
        <v>1193206.75</v>
      </c>
      <c r="F39" s="277">
        <v>-3.135413117576233</v>
      </c>
      <c r="G39" s="273">
        <v>1193206.75</v>
      </c>
    </row>
    <row r="40" spans="1:7" s="300" customFormat="1">
      <c r="A40" s="275"/>
      <c r="B40" s="289">
        <v>3022</v>
      </c>
      <c r="C40" s="280" t="s">
        <v>735</v>
      </c>
      <c r="D40" s="273">
        <v>20954</v>
      </c>
      <c r="E40" s="273">
        <v>5146</v>
      </c>
      <c r="F40" s="277">
        <v>-75.441443161210273</v>
      </c>
      <c r="G40" s="273">
        <v>5146</v>
      </c>
    </row>
    <row r="41" spans="1:7" s="300" customFormat="1">
      <c r="A41" s="275"/>
      <c r="B41" s="275">
        <v>3027</v>
      </c>
      <c r="C41" s="280" t="s">
        <v>291</v>
      </c>
      <c r="D41" s="273">
        <v>69752815.260000005</v>
      </c>
      <c r="E41" s="273">
        <v>69064573.459999993</v>
      </c>
      <c r="F41" s="277">
        <v>-0.98668677018214423</v>
      </c>
      <c r="G41" s="273">
        <v>69064573.459999993</v>
      </c>
    </row>
    <row r="42" spans="1:7" s="300" customFormat="1">
      <c r="A42" s="275"/>
      <c r="B42" s="275">
        <v>3032</v>
      </c>
      <c r="C42" s="280" t="s">
        <v>294</v>
      </c>
      <c r="D42" s="273">
        <v>230395.55</v>
      </c>
      <c r="E42" s="273">
        <v>207671.58</v>
      </c>
      <c r="F42" s="277">
        <v>-9.8630246981766803</v>
      </c>
      <c r="G42" s="273">
        <v>207671.58</v>
      </c>
    </row>
    <row r="43" spans="1:7" s="300" customFormat="1">
      <c r="A43" s="275"/>
      <c r="B43" s="275">
        <v>3036</v>
      </c>
      <c r="C43" s="280" t="s">
        <v>296</v>
      </c>
      <c r="D43" s="273">
        <v>171205.25</v>
      </c>
      <c r="E43" s="273">
        <v>15230</v>
      </c>
      <c r="F43" s="277">
        <v>-91.10424475884939</v>
      </c>
      <c r="G43" s="273">
        <v>15230</v>
      </c>
    </row>
    <row r="44" spans="1:7" s="300" customFormat="1">
      <c r="A44" s="285"/>
      <c r="B44" s="275">
        <v>3038</v>
      </c>
      <c r="C44" s="280" t="s">
        <v>297</v>
      </c>
      <c r="D44" s="273">
        <v>727295.24</v>
      </c>
      <c r="E44" s="273">
        <v>840390</v>
      </c>
      <c r="F44" s="277">
        <v>15.55004814825957</v>
      </c>
      <c r="G44" s="273">
        <v>840390</v>
      </c>
    </row>
    <row r="45" spans="1:7" s="300" customFormat="1">
      <c r="A45" s="285"/>
      <c r="B45" s="275">
        <v>3045</v>
      </c>
      <c r="C45" s="280" t="s">
        <v>298</v>
      </c>
      <c r="D45" s="273">
        <v>828.6</v>
      </c>
      <c r="E45" s="273">
        <v>639.1</v>
      </c>
      <c r="F45" s="277">
        <v>-22.869901037895243</v>
      </c>
      <c r="G45" s="273">
        <v>639.1</v>
      </c>
    </row>
    <row r="46" spans="1:7" s="300" customFormat="1">
      <c r="A46" s="285"/>
      <c r="B46" s="275">
        <v>3046</v>
      </c>
      <c r="C46" s="280" t="s">
        <v>299</v>
      </c>
      <c r="D46" s="273">
        <v>20615703.550000001</v>
      </c>
      <c r="E46" s="273">
        <v>25718012.510000002</v>
      </c>
      <c r="F46" s="277">
        <v>24.749623255035605</v>
      </c>
      <c r="G46" s="273">
        <v>25718012.510000002</v>
      </c>
    </row>
    <row r="47" spans="1:7" s="300" customFormat="1" ht="30">
      <c r="A47" s="285"/>
      <c r="B47" s="275">
        <v>3047</v>
      </c>
      <c r="C47" s="280" t="s">
        <v>2408</v>
      </c>
      <c r="D47" s="273">
        <v>12397460.720000001</v>
      </c>
      <c r="E47" s="273">
        <v>3922443.38</v>
      </c>
      <c r="F47" s="277">
        <v>-68.360913024130951</v>
      </c>
      <c r="G47" s="273">
        <v>3922443.38</v>
      </c>
    </row>
    <row r="48" spans="1:7" s="300" customFormat="1">
      <c r="A48" s="285"/>
      <c r="B48" s="275">
        <v>3049</v>
      </c>
      <c r="C48" s="280" t="s">
        <v>300</v>
      </c>
      <c r="D48" s="273">
        <v>392110.69</v>
      </c>
      <c r="E48" s="273">
        <v>0</v>
      </c>
      <c r="F48" s="277">
        <v>-100</v>
      </c>
      <c r="G48" s="273">
        <v>0</v>
      </c>
    </row>
    <row r="49" spans="1:7" s="300" customFormat="1">
      <c r="A49" s="285"/>
      <c r="B49" s="275">
        <v>3062</v>
      </c>
      <c r="C49" s="280" t="s">
        <v>307</v>
      </c>
      <c r="D49" s="273">
        <v>1563405.9</v>
      </c>
      <c r="E49" s="273">
        <v>1612434.31</v>
      </c>
      <c r="F49" s="277">
        <v>3.1360000624278155</v>
      </c>
      <c r="G49" s="273">
        <v>1612434.31</v>
      </c>
    </row>
    <row r="50" spans="1:7" s="300" customFormat="1">
      <c r="A50" s="275"/>
      <c r="B50" s="275"/>
      <c r="C50" s="276" t="s">
        <v>752</v>
      </c>
      <c r="D50" s="283">
        <v>107104004.45999999</v>
      </c>
      <c r="E50" s="283">
        <v>102579747.08999999</v>
      </c>
      <c r="F50" s="284">
        <v>-4.2241720025413931</v>
      </c>
      <c r="G50" s="283">
        <v>102579747.08999999</v>
      </c>
    </row>
    <row r="51" spans="1:7" s="300" customFormat="1" ht="31.5" customHeight="1">
      <c r="A51" s="274">
        <v>60</v>
      </c>
      <c r="B51" s="278" t="s">
        <v>753</v>
      </c>
      <c r="C51" s="279"/>
      <c r="D51" s="273"/>
      <c r="E51" s="273"/>
      <c r="F51" s="277" t="s">
        <v>81</v>
      </c>
      <c r="G51" s="273"/>
    </row>
    <row r="52" spans="1:7" s="300" customFormat="1">
      <c r="A52" s="275"/>
      <c r="B52" s="275">
        <v>3001</v>
      </c>
      <c r="C52" s="280" t="s">
        <v>619</v>
      </c>
      <c r="D52" s="273">
        <v>4250698636.52</v>
      </c>
      <c r="E52" s="273">
        <v>3875226212.4899998</v>
      </c>
      <c r="F52" s="277">
        <v>-8.8331932262644557</v>
      </c>
      <c r="G52" s="273">
        <v>3875226212.4899998</v>
      </c>
    </row>
    <row r="53" spans="1:7" s="300" customFormat="1">
      <c r="A53" s="275"/>
      <c r="B53" s="290"/>
      <c r="C53" s="276" t="s">
        <v>754</v>
      </c>
      <c r="D53" s="283">
        <v>4250698636.52</v>
      </c>
      <c r="E53" s="283">
        <v>3875226212.4899998</v>
      </c>
      <c r="F53" s="284">
        <v>-8.8331932262644557</v>
      </c>
      <c r="G53" s="283">
        <v>3875226212.4899998</v>
      </c>
    </row>
    <row r="54" spans="1:7" s="300" customFormat="1" ht="31.5" customHeight="1">
      <c r="A54" s="274">
        <v>90</v>
      </c>
      <c r="B54" s="278" t="s">
        <v>755</v>
      </c>
      <c r="C54" s="279"/>
      <c r="D54" s="273"/>
      <c r="E54" s="273"/>
      <c r="F54" s="277" t="s">
        <v>81</v>
      </c>
      <c r="G54" s="273"/>
    </row>
    <row r="55" spans="1:7" s="300" customFormat="1">
      <c r="A55" s="275"/>
      <c r="B55" s="275">
        <v>3042</v>
      </c>
      <c r="C55" s="280" t="s">
        <v>555</v>
      </c>
      <c r="D55" s="273">
        <v>644262</v>
      </c>
      <c r="E55" s="273">
        <v>646367</v>
      </c>
      <c r="F55" s="277">
        <v>0.32673042954574377</v>
      </c>
      <c r="G55" s="273">
        <v>646367</v>
      </c>
    </row>
    <row r="56" spans="1:7" s="300" customFormat="1" ht="30">
      <c r="A56" s="275"/>
      <c r="B56" s="275">
        <v>3081</v>
      </c>
      <c r="C56" s="280" t="s">
        <v>2420</v>
      </c>
      <c r="D56" s="273">
        <v>353875</v>
      </c>
      <c r="E56" s="273">
        <v>253375</v>
      </c>
      <c r="F56" s="277">
        <v>-28.399858707170612</v>
      </c>
      <c r="G56" s="273">
        <v>253375</v>
      </c>
    </row>
    <row r="57" spans="1:7" s="300" customFormat="1">
      <c r="A57" s="275"/>
      <c r="B57" s="290"/>
      <c r="C57" s="276" t="s">
        <v>756</v>
      </c>
      <c r="D57" s="283">
        <v>998137</v>
      </c>
      <c r="E57" s="283">
        <v>899742</v>
      </c>
      <c r="F57" s="284">
        <v>-9.8578652028729525</v>
      </c>
      <c r="G57" s="283">
        <v>899742</v>
      </c>
    </row>
    <row r="58" spans="1:7" s="300" customFormat="1" ht="31.5" customHeight="1">
      <c r="A58" s="274" t="s">
        <v>757</v>
      </c>
      <c r="B58" s="290"/>
      <c r="C58" s="291"/>
      <c r="D58" s="286">
        <v>14953495932.42</v>
      </c>
      <c r="E58" s="286">
        <v>15201927162.330002</v>
      </c>
      <c r="F58" s="287">
        <v>1.661358862387418</v>
      </c>
      <c r="G58" s="286">
        <v>15197221124.82</v>
      </c>
    </row>
    <row r="59" spans="1:7" s="300" customFormat="1" ht="31.5" customHeight="1">
      <c r="A59" s="274" t="s">
        <v>758</v>
      </c>
      <c r="B59" s="274"/>
      <c r="C59" s="276"/>
      <c r="D59" s="273"/>
      <c r="E59" s="273"/>
      <c r="F59" s="277" t="s">
        <v>81</v>
      </c>
      <c r="G59" s="273"/>
    </row>
    <row r="60" spans="1:7" s="300" customFormat="1" ht="15.75">
      <c r="A60" s="274">
        <v>1</v>
      </c>
      <c r="B60" s="278" t="s">
        <v>743</v>
      </c>
      <c r="C60" s="279"/>
      <c r="D60" s="273"/>
      <c r="E60" s="273"/>
      <c r="F60" s="277" t="s">
        <v>81</v>
      </c>
      <c r="G60" s="273"/>
    </row>
    <row r="61" spans="1:7" s="300" customFormat="1">
      <c r="A61" s="275"/>
      <c r="B61" s="275">
        <v>3100</v>
      </c>
      <c r="C61" s="280" t="s">
        <v>276</v>
      </c>
      <c r="D61" s="273">
        <v>1323624.3999999999</v>
      </c>
      <c r="E61" s="273">
        <v>-523470.52</v>
      </c>
      <c r="F61" s="277">
        <v>-139.54826762033096</v>
      </c>
      <c r="G61" s="273">
        <v>-523470.52</v>
      </c>
    </row>
    <row r="62" spans="1:7" s="300" customFormat="1">
      <c r="A62" s="275"/>
      <c r="B62" s="275">
        <v>3101</v>
      </c>
      <c r="C62" s="280" t="s">
        <v>277</v>
      </c>
      <c r="D62" s="273">
        <v>10542175537.74</v>
      </c>
      <c r="E62" s="273">
        <v>11108013732.18</v>
      </c>
      <c r="F62" s="277">
        <v>5.367375950195032</v>
      </c>
      <c r="G62" s="273">
        <v>11108013732.18</v>
      </c>
    </row>
    <row r="63" spans="1:7" s="300" customFormat="1">
      <c r="A63" s="275"/>
      <c r="B63" s="275">
        <v>3102</v>
      </c>
      <c r="C63" s="280" t="s">
        <v>278</v>
      </c>
      <c r="D63" s="273">
        <v>18274524663.93</v>
      </c>
      <c r="E63" s="273">
        <v>20743458330.73</v>
      </c>
      <c r="F63" s="277">
        <v>13.510248349567997</v>
      </c>
      <c r="G63" s="273">
        <v>20699050653.349998</v>
      </c>
    </row>
    <row r="64" spans="1:7" s="300" customFormat="1">
      <c r="A64" s="275"/>
      <c r="B64" s="275">
        <v>3103</v>
      </c>
      <c r="C64" s="280" t="s">
        <v>279</v>
      </c>
      <c r="D64" s="273">
        <v>12098517.76</v>
      </c>
      <c r="E64" s="273">
        <v>11792136.210000001</v>
      </c>
      <c r="F64" s="277">
        <v>-2.5323891411967385</v>
      </c>
      <c r="G64" s="273">
        <v>11792136.210000001</v>
      </c>
    </row>
    <row r="65" spans="1:7" s="300" customFormat="1">
      <c r="A65" s="275"/>
      <c r="B65" s="275">
        <v>3104</v>
      </c>
      <c r="C65" s="280" t="s">
        <v>218</v>
      </c>
      <c r="D65" s="273">
        <v>20037198.059999999</v>
      </c>
      <c r="E65" s="273">
        <v>26019525.870000001</v>
      </c>
      <c r="F65" s="277">
        <v>29.856109582219716</v>
      </c>
      <c r="G65" s="273">
        <v>26019525.870000001</v>
      </c>
    </row>
    <row r="66" spans="1:7" s="300" customFormat="1" ht="30">
      <c r="A66" s="275"/>
      <c r="B66" s="275">
        <v>3105</v>
      </c>
      <c r="C66" s="280" t="s">
        <v>280</v>
      </c>
      <c r="D66" s="273">
        <v>73605.22</v>
      </c>
      <c r="E66" s="273">
        <v>63373.64</v>
      </c>
      <c r="F66" s="277">
        <v>-13.900617374691635</v>
      </c>
      <c r="G66" s="273">
        <v>63373.64</v>
      </c>
    </row>
    <row r="67" spans="1:7" s="300" customFormat="1">
      <c r="A67" s="275"/>
      <c r="B67" s="275">
        <v>3110</v>
      </c>
      <c r="C67" s="280" t="s">
        <v>58</v>
      </c>
      <c r="D67" s="273">
        <v>179.66</v>
      </c>
      <c r="E67" s="273">
        <v>307612.03999999998</v>
      </c>
      <c r="F67" s="277">
        <v>171118.99142825336</v>
      </c>
      <c r="G67" s="273">
        <v>307612.03999999998</v>
      </c>
    </row>
    <row r="68" spans="1:7" s="300" customFormat="1">
      <c r="A68" s="275"/>
      <c r="B68" s="275">
        <v>3111</v>
      </c>
      <c r="C68" s="280" t="s">
        <v>281</v>
      </c>
      <c r="D68" s="273">
        <v>70365534.790000007</v>
      </c>
      <c r="E68" s="273">
        <v>76271927.25</v>
      </c>
      <c r="F68" s="277">
        <v>8.3938713428770537</v>
      </c>
      <c r="G68" s="273">
        <v>76271927.25</v>
      </c>
    </row>
    <row r="69" spans="1:7" s="300" customFormat="1">
      <c r="A69" s="275"/>
      <c r="B69" s="275">
        <v>3127</v>
      </c>
      <c r="C69" s="280" t="s">
        <v>282</v>
      </c>
      <c r="D69" s="273">
        <v>12336.06</v>
      </c>
      <c r="E69" s="273">
        <v>-1394.08</v>
      </c>
      <c r="F69" s="277">
        <v>-111.30085294656477</v>
      </c>
      <c r="G69" s="273">
        <v>-1394.08</v>
      </c>
    </row>
    <row r="70" spans="1:7" s="300" customFormat="1">
      <c r="A70" s="275"/>
      <c r="B70" s="275"/>
      <c r="C70" s="276" t="s">
        <v>744</v>
      </c>
      <c r="D70" s="283">
        <v>28920611197.620003</v>
      </c>
      <c r="E70" s="283">
        <v>31965401773.319996</v>
      </c>
      <c r="F70" s="284">
        <v>10.528098991042629</v>
      </c>
      <c r="G70" s="283">
        <v>31920994095.939995</v>
      </c>
    </row>
    <row r="71" spans="1:7" s="300" customFormat="1" ht="31.5" customHeight="1">
      <c r="A71" s="274">
        <v>10</v>
      </c>
      <c r="B71" s="278" t="s">
        <v>745</v>
      </c>
      <c r="C71" s="279"/>
      <c r="D71" s="273"/>
      <c r="E71" s="273"/>
      <c r="F71" s="277" t="s">
        <v>81</v>
      </c>
      <c r="G71" s="273"/>
    </row>
    <row r="72" spans="1:7" s="300" customFormat="1">
      <c r="A72" s="275"/>
      <c r="B72" s="275">
        <v>3123</v>
      </c>
      <c r="C72" s="280" t="s">
        <v>314</v>
      </c>
      <c r="D72" s="273">
        <v>749312.16</v>
      </c>
      <c r="E72" s="273">
        <v>818055.12</v>
      </c>
      <c r="F72" s="277">
        <v>9.1741417889174457</v>
      </c>
      <c r="G72" s="273">
        <v>818055.12</v>
      </c>
    </row>
    <row r="73" spans="1:7" s="300" customFormat="1">
      <c r="A73" s="275"/>
      <c r="B73" s="290"/>
      <c r="C73" s="276" t="s">
        <v>746</v>
      </c>
      <c r="D73" s="283">
        <v>749312.16</v>
      </c>
      <c r="E73" s="283">
        <v>818055.12</v>
      </c>
      <c r="F73" s="284">
        <v>9.1741417889174457</v>
      </c>
      <c r="G73" s="283">
        <v>818055.12</v>
      </c>
    </row>
    <row r="74" spans="1:7" s="300" customFormat="1" ht="31.5" customHeight="1">
      <c r="A74" s="274">
        <v>20</v>
      </c>
      <c r="B74" s="278" t="s">
        <v>747</v>
      </c>
      <c r="C74" s="279"/>
      <c r="D74" s="273"/>
      <c r="E74" s="273"/>
      <c r="F74" s="277" t="s">
        <v>81</v>
      </c>
      <c r="G74" s="273"/>
    </row>
    <row r="75" spans="1:7" s="300" customFormat="1">
      <c r="A75" s="275"/>
      <c r="B75" s="275">
        <v>3120</v>
      </c>
      <c r="C75" s="280" t="s">
        <v>313</v>
      </c>
      <c r="D75" s="273">
        <v>300</v>
      </c>
      <c r="E75" s="273">
        <v>300</v>
      </c>
      <c r="F75" s="277">
        <v>0</v>
      </c>
      <c r="G75" s="273">
        <v>300</v>
      </c>
    </row>
    <row r="76" spans="1:7" s="300" customFormat="1">
      <c r="A76" s="275"/>
      <c r="B76" s="275">
        <v>3126</v>
      </c>
      <c r="C76" s="280" t="s">
        <v>315</v>
      </c>
      <c r="D76" s="286">
        <v>16212145.699999999</v>
      </c>
      <c r="E76" s="286">
        <v>6158784.4900000002</v>
      </c>
      <c r="F76" s="287">
        <v>-62.01129323677371</v>
      </c>
      <c r="G76" s="286">
        <v>6158784.4900000002</v>
      </c>
    </row>
    <row r="77" spans="1:7" s="300" customFormat="1">
      <c r="A77" s="275"/>
      <c r="B77" s="275"/>
      <c r="C77" s="288" t="s">
        <v>748</v>
      </c>
      <c r="D77" s="286">
        <v>16212445.699999999</v>
      </c>
      <c r="E77" s="286">
        <v>6159084.4900000002</v>
      </c>
      <c r="F77" s="287">
        <v>-62.010145761043312</v>
      </c>
      <c r="G77" s="286">
        <v>6159084.4900000002</v>
      </c>
    </row>
    <row r="78" spans="1:7" s="300" customFormat="1" ht="31.5" customHeight="1">
      <c r="A78" s="274">
        <v>30</v>
      </c>
      <c r="B78" s="278" t="s">
        <v>751</v>
      </c>
      <c r="C78" s="279"/>
      <c r="D78" s="273"/>
      <c r="E78" s="273"/>
      <c r="F78" s="277" t="s">
        <v>81</v>
      </c>
      <c r="G78" s="273"/>
    </row>
    <row r="79" spans="1:7" s="300" customFormat="1" ht="15.75">
      <c r="A79" s="274"/>
      <c r="B79" s="275">
        <v>3106</v>
      </c>
      <c r="C79" s="280" t="s">
        <v>309</v>
      </c>
      <c r="D79" s="273">
        <v>110044262.34999999</v>
      </c>
      <c r="E79" s="273">
        <v>117720321.89</v>
      </c>
      <c r="F79" s="277">
        <v>6.9754291374010986</v>
      </c>
      <c r="G79" s="273">
        <v>117720321.89</v>
      </c>
    </row>
    <row r="80" spans="1:7" s="300" customFormat="1" ht="15.75">
      <c r="A80" s="274"/>
      <c r="B80" s="275">
        <v>3107</v>
      </c>
      <c r="C80" s="280" t="s">
        <v>310</v>
      </c>
      <c r="D80" s="273">
        <v>38214075.270000003</v>
      </c>
      <c r="E80" s="273">
        <v>40429862.479999997</v>
      </c>
      <c r="F80" s="277">
        <v>5.7983536022903559</v>
      </c>
      <c r="G80" s="273">
        <v>40429862.479999997</v>
      </c>
    </row>
    <row r="81" spans="1:7" s="300" customFormat="1" ht="15.75">
      <c r="A81" s="274"/>
      <c r="B81" s="285">
        <v>3108</v>
      </c>
      <c r="C81" s="292" t="s">
        <v>311</v>
      </c>
      <c r="D81" s="273">
        <v>9867281.7300000004</v>
      </c>
      <c r="E81" s="273">
        <v>11185777.08</v>
      </c>
      <c r="F81" s="277">
        <v>13.362295575196875</v>
      </c>
      <c r="G81" s="273">
        <v>11185777.08</v>
      </c>
    </row>
    <row r="82" spans="1:7" s="300" customFormat="1" ht="15.75">
      <c r="A82" s="274"/>
      <c r="B82" s="275">
        <v>3109</v>
      </c>
      <c r="C82" s="280" t="s">
        <v>312</v>
      </c>
      <c r="D82" s="273">
        <v>10805331.439999999</v>
      </c>
      <c r="E82" s="273">
        <v>12644053.630000001</v>
      </c>
      <c r="F82" s="277">
        <v>17.016805085619858</v>
      </c>
      <c r="G82" s="273">
        <v>12644053.630000001</v>
      </c>
    </row>
    <row r="83" spans="1:7" s="300" customFormat="1" ht="15.75">
      <c r="A83" s="274"/>
      <c r="B83" s="275"/>
      <c r="C83" s="276" t="s">
        <v>752</v>
      </c>
      <c r="D83" s="283">
        <v>168930950.78999999</v>
      </c>
      <c r="E83" s="283">
        <v>181980015.08000001</v>
      </c>
      <c r="F83" s="284">
        <v>7.7244958540613808</v>
      </c>
      <c r="G83" s="283">
        <v>181980015.08000001</v>
      </c>
    </row>
    <row r="84" spans="1:7" s="300" customFormat="1" ht="31.5" customHeight="1">
      <c r="A84" s="274">
        <v>90</v>
      </c>
      <c r="B84" s="54" t="s">
        <v>755</v>
      </c>
      <c r="C84" s="279"/>
      <c r="D84" s="273"/>
      <c r="E84" s="273"/>
      <c r="F84" s="277" t="s">
        <v>81</v>
      </c>
      <c r="G84" s="273"/>
    </row>
    <row r="85" spans="1:7" s="300" customFormat="1" ht="15.75">
      <c r="A85" s="274"/>
      <c r="B85" s="275">
        <v>3114</v>
      </c>
      <c r="C85" s="280" t="s">
        <v>556</v>
      </c>
      <c r="D85" s="273">
        <v>978910669.27999997</v>
      </c>
      <c r="E85" s="273">
        <v>636257302.38</v>
      </c>
      <c r="F85" s="277">
        <v>-35.003537876650732</v>
      </c>
      <c r="G85" s="273">
        <v>636257302.38</v>
      </c>
    </row>
    <row r="86" spans="1:7" s="300" customFormat="1" ht="15.75">
      <c r="A86" s="274"/>
      <c r="B86" s="290"/>
      <c r="C86" s="276" t="s">
        <v>756</v>
      </c>
      <c r="D86" s="283">
        <v>978910669.27999997</v>
      </c>
      <c r="E86" s="283">
        <v>636257302.38</v>
      </c>
      <c r="F86" s="284">
        <v>-35.003537876650732</v>
      </c>
      <c r="G86" s="283">
        <v>636257302.38</v>
      </c>
    </row>
    <row r="87" spans="1:7" s="300" customFormat="1" ht="15.75">
      <c r="A87" s="274" t="s">
        <v>759</v>
      </c>
      <c r="B87" s="290"/>
      <c r="C87" s="291"/>
      <c r="D87" s="286">
        <v>30085414575.550003</v>
      </c>
      <c r="E87" s="286">
        <v>32790616230.389996</v>
      </c>
      <c r="F87" s="287">
        <v>8.9917379999758165</v>
      </c>
      <c r="G87" s="286">
        <v>32746208553.009995</v>
      </c>
    </row>
    <row r="88" spans="1:7" s="300" customFormat="1" ht="31.5" customHeight="1">
      <c r="A88" s="274" t="s">
        <v>760</v>
      </c>
      <c r="B88" s="275"/>
      <c r="C88" s="276"/>
      <c r="D88" s="273"/>
      <c r="E88" s="273"/>
      <c r="F88" s="277" t="s">
        <v>81</v>
      </c>
      <c r="G88" s="273"/>
    </row>
    <row r="89" spans="1:7" s="300" customFormat="1" ht="15.75">
      <c r="A89" s="274">
        <v>1</v>
      </c>
      <c r="B89" s="278" t="s">
        <v>743</v>
      </c>
      <c r="C89" s="279"/>
      <c r="D89" s="273"/>
      <c r="E89" s="273"/>
      <c r="F89" s="277" t="s">
        <v>81</v>
      </c>
      <c r="G89" s="273"/>
    </row>
    <row r="90" spans="1:7" s="300" customFormat="1" ht="15.75">
      <c r="A90" s="274"/>
      <c r="B90" s="275">
        <v>3130</v>
      </c>
      <c r="C90" s="280" t="s">
        <v>254</v>
      </c>
      <c r="D90" s="273">
        <v>3248186325.75</v>
      </c>
      <c r="E90" s="273">
        <v>3688567601.9200001</v>
      </c>
      <c r="F90" s="277">
        <v>13.557759069388265</v>
      </c>
      <c r="G90" s="273">
        <v>3688567601.9200001</v>
      </c>
    </row>
    <row r="91" spans="1:7" s="300" customFormat="1" ht="15.75">
      <c r="A91" s="274"/>
      <c r="B91" s="275">
        <v>3131</v>
      </c>
      <c r="C91" s="280" t="s">
        <v>52</v>
      </c>
      <c r="D91" s="273">
        <v>-5967530.0599999996</v>
      </c>
      <c r="E91" s="273">
        <v>-2627204.21</v>
      </c>
      <c r="F91" s="277">
        <v>55.975015063434796</v>
      </c>
      <c r="G91" s="273">
        <v>-2627204.21</v>
      </c>
    </row>
    <row r="92" spans="1:7" s="300" customFormat="1" ht="15.75">
      <c r="A92" s="274"/>
      <c r="B92" s="275">
        <v>3135</v>
      </c>
      <c r="C92" s="280" t="s">
        <v>2406</v>
      </c>
      <c r="D92" s="273">
        <v>3299.37</v>
      </c>
      <c r="E92" s="273">
        <v>7841.06</v>
      </c>
      <c r="F92" s="277">
        <v>137.65324895358813</v>
      </c>
      <c r="G92" s="273">
        <v>7841.06</v>
      </c>
    </row>
    <row r="93" spans="1:7" s="300" customFormat="1" ht="15.75">
      <c r="A93" s="274"/>
      <c r="B93" s="275">
        <v>3138</v>
      </c>
      <c r="C93" s="280" t="s">
        <v>221</v>
      </c>
      <c r="D93" s="273">
        <v>2976.1</v>
      </c>
      <c r="E93" s="273">
        <v>2170</v>
      </c>
      <c r="F93" s="277">
        <v>-27.085783407815594</v>
      </c>
      <c r="G93" s="273">
        <v>2170</v>
      </c>
    </row>
    <row r="94" spans="1:7" s="300" customFormat="1" ht="15.75">
      <c r="A94" s="274"/>
      <c r="B94" s="275">
        <v>3139</v>
      </c>
      <c r="C94" s="280" t="s">
        <v>60</v>
      </c>
      <c r="D94" s="273">
        <v>546609568.83000004</v>
      </c>
      <c r="E94" s="273">
        <v>614891727.87</v>
      </c>
      <c r="F94" s="277">
        <v>12.491943598088797</v>
      </c>
      <c r="G94" s="273">
        <v>601242000.38</v>
      </c>
    </row>
    <row r="95" spans="1:7" s="300" customFormat="1" ht="15.75">
      <c r="A95" s="274"/>
      <c r="B95" s="275">
        <v>3146</v>
      </c>
      <c r="C95" s="280" t="s">
        <v>209</v>
      </c>
      <c r="D95" s="273">
        <v>731098.97</v>
      </c>
      <c r="E95" s="273">
        <v>544611.47</v>
      </c>
      <c r="F95" s="277">
        <v>-25.507832407423582</v>
      </c>
      <c r="G95" s="273">
        <v>544611.47</v>
      </c>
    </row>
    <row r="96" spans="1:7" s="300" customFormat="1" ht="15.75">
      <c r="A96" s="274"/>
      <c r="B96" s="275">
        <v>3150</v>
      </c>
      <c r="C96" s="280" t="s">
        <v>268</v>
      </c>
      <c r="D96" s="273">
        <v>9619976.7400000002</v>
      </c>
      <c r="E96" s="273">
        <v>9553419.5399999991</v>
      </c>
      <c r="F96" s="277">
        <v>-0.69186445870763214</v>
      </c>
      <c r="G96" s="273">
        <v>9553419.5399999991</v>
      </c>
    </row>
    <row r="97" spans="1:7" s="300" customFormat="1" ht="15.75">
      <c r="A97" s="274"/>
      <c r="B97" s="275">
        <v>3166</v>
      </c>
      <c r="C97" s="280" t="s">
        <v>210</v>
      </c>
      <c r="D97" s="273">
        <v>363.55</v>
      </c>
      <c r="E97" s="273">
        <v>540</v>
      </c>
      <c r="F97" s="277">
        <v>48.535277128317972</v>
      </c>
      <c r="G97" s="273">
        <v>540</v>
      </c>
    </row>
    <row r="98" spans="1:7" s="300" customFormat="1" ht="15.75">
      <c r="A98" s="274"/>
      <c r="B98" s="275"/>
      <c r="C98" s="276" t="s">
        <v>744</v>
      </c>
      <c r="D98" s="283">
        <v>3799186079.2499995</v>
      </c>
      <c r="E98" s="283">
        <v>4310940707.6500006</v>
      </c>
      <c r="F98" s="284">
        <v>13.470112222063809</v>
      </c>
      <c r="G98" s="283">
        <v>4297290980.1599998</v>
      </c>
    </row>
    <row r="99" spans="1:7" s="300" customFormat="1" ht="31.5" customHeight="1">
      <c r="A99" s="274">
        <v>10</v>
      </c>
      <c r="B99" s="278" t="s">
        <v>745</v>
      </c>
      <c r="C99" s="279"/>
      <c r="D99" s="273"/>
      <c r="E99" s="273"/>
      <c r="F99" s="277" t="s">
        <v>81</v>
      </c>
      <c r="G99" s="273"/>
    </row>
    <row r="100" spans="1:7" s="300" customFormat="1" ht="15.75">
      <c r="A100" s="274"/>
      <c r="B100" s="275">
        <v>3143</v>
      </c>
      <c r="C100" s="280" t="s">
        <v>319</v>
      </c>
      <c r="D100" s="273">
        <v>1000</v>
      </c>
      <c r="E100" s="273">
        <v>600</v>
      </c>
      <c r="F100" s="277">
        <v>-40</v>
      </c>
      <c r="G100" s="273">
        <v>600</v>
      </c>
    </row>
    <row r="101" spans="1:7" s="300" customFormat="1" ht="15.75">
      <c r="A101" s="274"/>
      <c r="B101" s="275">
        <v>3147</v>
      </c>
      <c r="C101" s="280" t="s">
        <v>320</v>
      </c>
      <c r="D101" s="273">
        <v>167562.18</v>
      </c>
      <c r="E101" s="273">
        <v>133728.38</v>
      </c>
      <c r="F101" s="277">
        <v>-20.191787908226065</v>
      </c>
      <c r="G101" s="273">
        <v>133728.38</v>
      </c>
    </row>
    <row r="102" spans="1:7" s="300" customFormat="1" ht="15.75">
      <c r="A102" s="274"/>
      <c r="B102" s="275">
        <v>3151</v>
      </c>
      <c r="C102" s="280" t="s">
        <v>322</v>
      </c>
      <c r="D102" s="273">
        <v>848883.01</v>
      </c>
      <c r="E102" s="273">
        <v>820283.16</v>
      </c>
      <c r="F102" s="277">
        <v>-3.369115609935458</v>
      </c>
      <c r="G102" s="273">
        <v>820283.16</v>
      </c>
    </row>
    <row r="103" spans="1:7" s="300" customFormat="1" ht="15.75">
      <c r="A103" s="274"/>
      <c r="B103" s="275">
        <v>3152</v>
      </c>
      <c r="C103" s="280" t="s">
        <v>323</v>
      </c>
      <c r="D103" s="273">
        <v>3369085.94</v>
      </c>
      <c r="E103" s="273">
        <v>-717394.16</v>
      </c>
      <c r="F103" s="277">
        <v>-121.2934360469297</v>
      </c>
      <c r="G103" s="273">
        <v>-717394.16</v>
      </c>
    </row>
    <row r="104" spans="1:7" s="300" customFormat="1" ht="15.75">
      <c r="A104" s="274"/>
      <c r="B104" s="275">
        <v>3153</v>
      </c>
      <c r="C104" s="280" t="s">
        <v>324</v>
      </c>
      <c r="D104" s="273">
        <v>71200</v>
      </c>
      <c r="E104" s="273">
        <v>68000</v>
      </c>
      <c r="F104" s="277">
        <v>-4.4943820224719104</v>
      </c>
      <c r="G104" s="273">
        <v>68000</v>
      </c>
    </row>
    <row r="105" spans="1:7" s="300" customFormat="1" ht="30">
      <c r="A105" s="274"/>
      <c r="B105" s="275">
        <v>3160</v>
      </c>
      <c r="C105" s="280" t="s">
        <v>2409</v>
      </c>
      <c r="D105" s="273">
        <v>1048100</v>
      </c>
      <c r="E105" s="273">
        <v>1205492.5</v>
      </c>
      <c r="F105" s="277">
        <v>15.016935406926821</v>
      </c>
      <c r="G105" s="273">
        <v>1205492.5</v>
      </c>
    </row>
    <row r="106" spans="1:7" s="300" customFormat="1" ht="15.75">
      <c r="A106" s="274"/>
      <c r="B106" s="275">
        <v>3170</v>
      </c>
      <c r="C106" s="280" t="s">
        <v>329</v>
      </c>
      <c r="D106" s="273">
        <v>28975459.530000001</v>
      </c>
      <c r="E106" s="273">
        <v>29523148.100000001</v>
      </c>
      <c r="F106" s="277">
        <v>1.8901807905166994</v>
      </c>
      <c r="G106" s="273">
        <v>29523148.100000001</v>
      </c>
    </row>
    <row r="107" spans="1:7" s="300" customFormat="1" ht="30">
      <c r="A107" s="274"/>
      <c r="B107" s="275">
        <v>3171</v>
      </c>
      <c r="C107" s="280" t="s">
        <v>330</v>
      </c>
      <c r="D107" s="273">
        <v>256784.68</v>
      </c>
      <c r="E107" s="273">
        <v>163369.18</v>
      </c>
      <c r="F107" s="277">
        <v>-36.378922605507462</v>
      </c>
      <c r="G107" s="273">
        <v>163369.18</v>
      </c>
    </row>
    <row r="108" spans="1:7" s="300" customFormat="1" ht="15.75" customHeight="1">
      <c r="A108" s="274"/>
      <c r="B108" s="275">
        <v>3173</v>
      </c>
      <c r="C108" s="280" t="s">
        <v>331</v>
      </c>
      <c r="D108" s="273">
        <v>40400</v>
      </c>
      <c r="E108" s="273">
        <v>40645</v>
      </c>
      <c r="F108" s="277">
        <v>0.60643564356435642</v>
      </c>
      <c r="G108" s="273">
        <v>40645</v>
      </c>
    </row>
    <row r="109" spans="1:7" s="300" customFormat="1" ht="15.75">
      <c r="A109" s="274"/>
      <c r="B109" s="275">
        <v>3175</v>
      </c>
      <c r="C109" s="280" t="s">
        <v>332</v>
      </c>
      <c r="D109" s="273">
        <v>94279160.799999997</v>
      </c>
      <c r="E109" s="273">
        <v>94894387.670000002</v>
      </c>
      <c r="F109" s="277">
        <v>0.65255870415003181</v>
      </c>
      <c r="G109" s="273">
        <v>94765142.670000002</v>
      </c>
    </row>
    <row r="110" spans="1:7" s="300" customFormat="1" ht="15.75">
      <c r="A110" s="274"/>
      <c r="B110" s="275">
        <v>3186</v>
      </c>
      <c r="C110" s="280" t="s">
        <v>334</v>
      </c>
      <c r="D110" s="273">
        <v>149233419.47999999</v>
      </c>
      <c r="E110" s="273">
        <v>148102204.56</v>
      </c>
      <c r="F110" s="277">
        <v>-0.758017154563419</v>
      </c>
      <c r="G110" s="273">
        <v>148102204.56</v>
      </c>
    </row>
    <row r="111" spans="1:7" s="300" customFormat="1" ht="15.75">
      <c r="A111" s="274"/>
      <c r="B111" s="275">
        <v>3188</v>
      </c>
      <c r="C111" s="280" t="s">
        <v>335</v>
      </c>
      <c r="D111" s="273">
        <v>2686373</v>
      </c>
      <c r="E111" s="273">
        <v>3117353.51</v>
      </c>
      <c r="F111" s="277">
        <v>16.043211795234683</v>
      </c>
      <c r="G111" s="273">
        <v>3117353.51</v>
      </c>
    </row>
    <row r="112" spans="1:7" s="300" customFormat="1" ht="15.75">
      <c r="A112" s="274"/>
      <c r="B112" s="275">
        <v>3189</v>
      </c>
      <c r="C112" s="280" t="s">
        <v>336</v>
      </c>
      <c r="D112" s="273">
        <v>720138.44</v>
      </c>
      <c r="E112" s="273">
        <v>680408.65</v>
      </c>
      <c r="F112" s="277">
        <v>-5.5169655990034254</v>
      </c>
      <c r="G112" s="273">
        <v>680408.65</v>
      </c>
    </row>
    <row r="113" spans="1:7" s="300" customFormat="1" ht="15.75">
      <c r="A113" s="274"/>
      <c r="B113" s="275">
        <v>3190</v>
      </c>
      <c r="C113" s="280" t="s">
        <v>337</v>
      </c>
      <c r="D113" s="273">
        <v>1080243.3899999999</v>
      </c>
      <c r="E113" s="273">
        <v>626188.93999999994</v>
      </c>
      <c r="F113" s="277">
        <v>-42.032606188870083</v>
      </c>
      <c r="G113" s="273">
        <v>626188.93999999994</v>
      </c>
    </row>
    <row r="114" spans="1:7" s="300" customFormat="1" ht="15.75">
      <c r="A114" s="274"/>
      <c r="B114" s="275">
        <v>3191</v>
      </c>
      <c r="C114" s="280" t="s">
        <v>338</v>
      </c>
      <c r="D114" s="273">
        <v>7461.52</v>
      </c>
      <c r="E114" s="273">
        <v>435.54</v>
      </c>
      <c r="F114" s="277">
        <v>-94.162851536952246</v>
      </c>
      <c r="G114" s="273">
        <v>435.54</v>
      </c>
    </row>
    <row r="115" spans="1:7" s="300" customFormat="1" ht="15.75">
      <c r="A115" s="274"/>
      <c r="B115" s="275">
        <v>3195</v>
      </c>
      <c r="C115" s="280" t="s">
        <v>339</v>
      </c>
      <c r="D115" s="273">
        <v>4805318.3600000003</v>
      </c>
      <c r="E115" s="273">
        <v>4869539.97</v>
      </c>
      <c r="F115" s="277">
        <v>1.336469411362776</v>
      </c>
      <c r="G115" s="273">
        <v>4869539.97</v>
      </c>
    </row>
    <row r="116" spans="1:7" s="300" customFormat="1" ht="30">
      <c r="A116" s="274"/>
      <c r="B116" s="275">
        <v>3196</v>
      </c>
      <c r="C116" s="280" t="s">
        <v>340</v>
      </c>
      <c r="D116" s="273">
        <v>575848.76</v>
      </c>
      <c r="E116" s="273">
        <v>590049.32999999996</v>
      </c>
      <c r="F116" s="277">
        <v>2.466024238725451</v>
      </c>
      <c r="G116" s="273">
        <v>590049.32999999996</v>
      </c>
    </row>
    <row r="117" spans="1:7" s="300" customFormat="1" ht="15.75">
      <c r="A117" s="274"/>
      <c r="B117" s="275">
        <v>3200</v>
      </c>
      <c r="C117" s="280" t="s">
        <v>341</v>
      </c>
      <c r="D117" s="273">
        <v>2182219.91</v>
      </c>
      <c r="E117" s="273">
        <v>2191781.5699999998</v>
      </c>
      <c r="F117" s="277">
        <v>0.43816207322568523</v>
      </c>
      <c r="G117" s="273">
        <v>2191781.5699999998</v>
      </c>
    </row>
    <row r="118" spans="1:7" s="300" customFormat="1" ht="15.75">
      <c r="A118" s="274"/>
      <c r="B118" s="275"/>
      <c r="C118" s="276" t="s">
        <v>746</v>
      </c>
      <c r="D118" s="283">
        <v>290348659</v>
      </c>
      <c r="E118" s="283">
        <v>286310221.89999998</v>
      </c>
      <c r="F118" s="284">
        <v>-1.3908922858155937</v>
      </c>
      <c r="G118" s="283">
        <v>286180976.89999998</v>
      </c>
    </row>
    <row r="119" spans="1:7" s="300" customFormat="1" ht="31.5" customHeight="1">
      <c r="A119" s="274">
        <v>20</v>
      </c>
      <c r="B119" s="278" t="s">
        <v>747</v>
      </c>
      <c r="C119" s="279"/>
      <c r="D119" s="273"/>
      <c r="E119" s="273"/>
      <c r="F119" s="277" t="s">
        <v>81</v>
      </c>
      <c r="G119" s="273"/>
    </row>
    <row r="120" spans="1:7" s="300" customFormat="1" ht="15.75">
      <c r="A120" s="274"/>
      <c r="B120" s="275">
        <v>3159</v>
      </c>
      <c r="C120" s="280" t="s">
        <v>2344</v>
      </c>
      <c r="D120" s="273">
        <v>3441784.87</v>
      </c>
      <c r="E120" s="273">
        <v>3515873.98</v>
      </c>
      <c r="F120" s="277">
        <v>2.1526362860674633</v>
      </c>
      <c r="G120" s="273">
        <v>3515873.98</v>
      </c>
    </row>
    <row r="121" spans="1:7" s="300" customFormat="1" ht="15.75">
      <c r="A121" s="274"/>
      <c r="B121" s="293"/>
      <c r="C121" s="288" t="s">
        <v>748</v>
      </c>
      <c r="D121" s="283">
        <v>3441784.87</v>
      </c>
      <c r="E121" s="283">
        <v>3515873.98</v>
      </c>
      <c r="F121" s="284">
        <v>2.1526362860674633</v>
      </c>
      <c r="G121" s="283">
        <v>3515873.98</v>
      </c>
    </row>
    <row r="122" spans="1:7" s="300" customFormat="1" ht="31.5" customHeight="1">
      <c r="A122" s="274">
        <v>25</v>
      </c>
      <c r="B122" s="278" t="s">
        <v>749</v>
      </c>
      <c r="C122" s="279"/>
      <c r="D122" s="273"/>
      <c r="E122" s="273"/>
      <c r="F122" s="277" t="s">
        <v>81</v>
      </c>
      <c r="G122" s="273"/>
    </row>
    <row r="123" spans="1:7" s="300" customFormat="1" ht="30">
      <c r="A123" s="274"/>
      <c r="B123" s="275">
        <v>3163</v>
      </c>
      <c r="C123" s="280" t="s">
        <v>2345</v>
      </c>
      <c r="D123" s="273">
        <v>15165</v>
      </c>
      <c r="E123" s="273">
        <v>23000</v>
      </c>
      <c r="F123" s="277">
        <v>51.665018133860862</v>
      </c>
      <c r="G123" s="273">
        <v>23000</v>
      </c>
    </row>
    <row r="124" spans="1:7" s="300" customFormat="1" ht="15.75">
      <c r="A124" s="274"/>
      <c r="B124" s="275"/>
      <c r="C124" s="276" t="s">
        <v>750</v>
      </c>
      <c r="D124" s="283">
        <v>15165</v>
      </c>
      <c r="E124" s="283">
        <v>23000</v>
      </c>
      <c r="F124" s="284">
        <v>51.665018133860862</v>
      </c>
      <c r="G124" s="283">
        <v>23000</v>
      </c>
    </row>
    <row r="125" spans="1:7" s="300" customFormat="1" ht="31.5" customHeight="1">
      <c r="A125" s="274">
        <v>30</v>
      </c>
      <c r="B125" s="278" t="s">
        <v>751</v>
      </c>
      <c r="C125" s="279"/>
      <c r="D125" s="273"/>
      <c r="E125" s="273"/>
      <c r="F125" s="277" t="s">
        <v>81</v>
      </c>
      <c r="G125" s="273"/>
    </row>
    <row r="126" spans="1:7" s="300" customFormat="1" ht="15.75">
      <c r="A126" s="274"/>
      <c r="B126" s="275">
        <v>3128</v>
      </c>
      <c r="C126" s="280" t="s">
        <v>316</v>
      </c>
      <c r="D126" s="273">
        <v>6</v>
      </c>
      <c r="E126" s="273">
        <v>2</v>
      </c>
      <c r="F126" s="277">
        <v>-66.666666666666657</v>
      </c>
      <c r="G126" s="273">
        <v>2</v>
      </c>
    </row>
    <row r="127" spans="1:7" s="300" customFormat="1" ht="15.75">
      <c r="A127" s="274"/>
      <c r="B127" s="275">
        <v>3133</v>
      </c>
      <c r="C127" s="280" t="s">
        <v>317</v>
      </c>
      <c r="D127" s="273">
        <v>92510829.099999994</v>
      </c>
      <c r="E127" s="273">
        <v>100778053.83</v>
      </c>
      <c r="F127" s="277">
        <v>8.936494041214905</v>
      </c>
      <c r="G127" s="273">
        <v>100778053.83</v>
      </c>
    </row>
    <row r="128" spans="1:7" s="300" customFormat="1" ht="15.75">
      <c r="A128" s="274"/>
      <c r="B128" s="275">
        <v>3142</v>
      </c>
      <c r="C128" s="280" t="s">
        <v>318</v>
      </c>
      <c r="D128" s="273">
        <v>30600</v>
      </c>
      <c r="E128" s="273">
        <v>53810</v>
      </c>
      <c r="F128" s="277">
        <v>75.849673202614383</v>
      </c>
      <c r="G128" s="273">
        <v>53810</v>
      </c>
    </row>
    <row r="129" spans="1:7" s="300" customFormat="1" ht="15.75">
      <c r="A129" s="274"/>
      <c r="B129" s="275">
        <v>3149</v>
      </c>
      <c r="C129" s="280" t="s">
        <v>321</v>
      </c>
      <c r="D129" s="273">
        <v>429124.04</v>
      </c>
      <c r="E129" s="273">
        <v>420776.83</v>
      </c>
      <c r="F129" s="277">
        <v>-1.9451741738822099</v>
      </c>
      <c r="G129" s="273">
        <v>420776.83</v>
      </c>
    </row>
    <row r="130" spans="1:7" s="300" customFormat="1" ht="15.75">
      <c r="A130" s="274"/>
      <c r="B130" s="275">
        <v>3157</v>
      </c>
      <c r="C130" s="280" t="s">
        <v>325</v>
      </c>
      <c r="D130" s="273">
        <v>28954.5</v>
      </c>
      <c r="E130" s="273">
        <v>19379.5</v>
      </c>
      <c r="F130" s="277">
        <v>-33.069125697214595</v>
      </c>
      <c r="G130" s="273">
        <v>19379.5</v>
      </c>
    </row>
    <row r="131" spans="1:7" s="300" customFormat="1" ht="15.75">
      <c r="A131" s="274"/>
      <c r="B131" s="275">
        <v>3158</v>
      </c>
      <c r="C131" s="280" t="s">
        <v>326</v>
      </c>
      <c r="D131" s="273">
        <v>105400</v>
      </c>
      <c r="E131" s="273">
        <v>126749.99</v>
      </c>
      <c r="F131" s="277">
        <v>20.256157495256172</v>
      </c>
      <c r="G131" s="273">
        <v>126749.99</v>
      </c>
    </row>
    <row r="132" spans="1:7" s="300" customFormat="1" ht="15.75">
      <c r="A132" s="274"/>
      <c r="B132" s="275">
        <v>3161</v>
      </c>
      <c r="C132" s="280" t="s">
        <v>327</v>
      </c>
      <c r="D132" s="273">
        <v>1809444.76</v>
      </c>
      <c r="E132" s="273">
        <v>2069793.57</v>
      </c>
      <c r="F132" s="277">
        <v>14.388325952542482</v>
      </c>
      <c r="G132" s="273">
        <v>2069793.57</v>
      </c>
    </row>
    <row r="133" spans="1:7" s="300" customFormat="1" ht="15.75">
      <c r="A133" s="274"/>
      <c r="B133" s="275">
        <v>3164</v>
      </c>
      <c r="C133" s="280" t="s">
        <v>328</v>
      </c>
      <c r="D133" s="273">
        <v>3339458.06</v>
      </c>
      <c r="E133" s="273">
        <v>3271044.09</v>
      </c>
      <c r="F133" s="277">
        <v>-2.0486548646758629</v>
      </c>
      <c r="G133" s="273">
        <v>3271044.09</v>
      </c>
    </row>
    <row r="134" spans="1:7" s="300" customFormat="1" ht="15.75">
      <c r="A134" s="274"/>
      <c r="B134" s="275">
        <v>3180</v>
      </c>
      <c r="C134" s="280" t="s">
        <v>333</v>
      </c>
      <c r="D134" s="273">
        <v>3803722.46</v>
      </c>
      <c r="E134" s="273">
        <v>3796011.02</v>
      </c>
      <c r="F134" s="277">
        <v>-0.20273403438588272</v>
      </c>
      <c r="G134" s="273">
        <v>3796011.02</v>
      </c>
    </row>
    <row r="135" spans="1:7" s="300" customFormat="1" ht="15.75">
      <c r="A135" s="274"/>
      <c r="B135" s="275">
        <v>3563</v>
      </c>
      <c r="C135" s="280" t="s">
        <v>429</v>
      </c>
      <c r="D135" s="273">
        <v>19354311.780000001</v>
      </c>
      <c r="E135" s="273">
        <v>19514469.379999999</v>
      </c>
      <c r="F135" s="277">
        <v>0.82750346186682</v>
      </c>
      <c r="G135" s="273">
        <v>19514469.379999999</v>
      </c>
    </row>
    <row r="136" spans="1:7" s="300" customFormat="1" ht="15.75">
      <c r="A136" s="274"/>
      <c r="B136" s="275">
        <v>3647</v>
      </c>
      <c r="C136" s="280" t="s">
        <v>452</v>
      </c>
      <c r="D136" s="273">
        <v>145219748.47999999</v>
      </c>
      <c r="E136" s="273">
        <v>146105358.00999999</v>
      </c>
      <c r="F136" s="277">
        <v>0.60984097498417678</v>
      </c>
      <c r="G136" s="273">
        <v>9276677.7799999993</v>
      </c>
    </row>
    <row r="137" spans="1:7" s="300" customFormat="1" ht="15.75">
      <c r="A137" s="274"/>
      <c r="B137" s="275"/>
      <c r="C137" s="276" t="s">
        <v>752</v>
      </c>
      <c r="D137" s="283">
        <v>266631599.18000001</v>
      </c>
      <c r="E137" s="283">
        <v>276155448.21999997</v>
      </c>
      <c r="F137" s="284">
        <v>3.5719131075572621</v>
      </c>
      <c r="G137" s="283">
        <v>139326767.98999998</v>
      </c>
    </row>
    <row r="138" spans="1:7" s="300" customFormat="1" ht="31.5" customHeight="1">
      <c r="A138" s="274" t="s">
        <v>761</v>
      </c>
      <c r="B138" s="278" t="s">
        <v>762</v>
      </c>
      <c r="C138" s="279"/>
      <c r="D138" s="273"/>
      <c r="E138" s="273"/>
      <c r="F138" s="277" t="s">
        <v>81</v>
      </c>
      <c r="G138" s="273"/>
    </row>
    <row r="139" spans="1:7" s="300" customFormat="1" ht="15.75">
      <c r="A139" s="274"/>
      <c r="B139" s="275">
        <v>3176</v>
      </c>
      <c r="C139" s="280" t="s">
        <v>604</v>
      </c>
      <c r="D139" s="273">
        <v>300865</v>
      </c>
      <c r="E139" s="273">
        <v>305815</v>
      </c>
      <c r="F139" s="277">
        <v>1.6452561780200423</v>
      </c>
      <c r="G139" s="273">
        <v>305815</v>
      </c>
    </row>
    <row r="140" spans="1:7" s="300" customFormat="1" ht="15.75">
      <c r="A140" s="274"/>
      <c r="B140" s="275">
        <v>3177</v>
      </c>
      <c r="C140" s="280" t="s">
        <v>605</v>
      </c>
      <c r="D140" s="273">
        <v>2052888967.0799999</v>
      </c>
      <c r="E140" s="273">
        <v>2228403177.5599999</v>
      </c>
      <c r="F140" s="277">
        <v>8.549620232488703</v>
      </c>
      <c r="G140" s="273">
        <v>2228403177.5599999</v>
      </c>
    </row>
    <row r="141" spans="1:7" s="300" customFormat="1" ht="15.75">
      <c r="A141" s="274"/>
      <c r="B141" s="275">
        <v>3178</v>
      </c>
      <c r="C141" s="280" t="s">
        <v>606</v>
      </c>
      <c r="D141" s="273">
        <v>53875</v>
      </c>
      <c r="E141" s="273">
        <v>70125</v>
      </c>
      <c r="F141" s="277">
        <v>30.162412993039446</v>
      </c>
      <c r="G141" s="273">
        <v>70125</v>
      </c>
    </row>
    <row r="142" spans="1:7" s="300" customFormat="1" ht="15.75">
      <c r="A142" s="274"/>
      <c r="B142" s="54"/>
      <c r="C142" s="276" t="s">
        <v>763</v>
      </c>
      <c r="D142" s="283">
        <v>2053243707.0799999</v>
      </c>
      <c r="E142" s="283">
        <v>2228779117.5599999</v>
      </c>
      <c r="F142" s="284">
        <v>8.549175622685139</v>
      </c>
      <c r="G142" s="283">
        <v>2228779117.5599999</v>
      </c>
    </row>
    <row r="143" spans="1:7" s="300" customFormat="1" ht="31.5" customHeight="1">
      <c r="A143" s="274" t="s">
        <v>764</v>
      </c>
      <c r="B143" s="275"/>
      <c r="C143" s="279"/>
      <c r="D143" s="286">
        <v>6412866994.3799992</v>
      </c>
      <c r="E143" s="286">
        <v>7105724369.3099985</v>
      </c>
      <c r="F143" s="287">
        <v>10.804175036488267</v>
      </c>
      <c r="G143" s="286">
        <v>6955116716.5899982</v>
      </c>
    </row>
    <row r="144" spans="1:7" s="300" customFormat="1" ht="31.5" customHeight="1">
      <c r="A144" s="274" t="s">
        <v>765</v>
      </c>
      <c r="B144" s="275"/>
      <c r="C144" s="276"/>
      <c r="D144" s="273"/>
      <c r="E144" s="273"/>
      <c r="F144" s="277" t="s">
        <v>81</v>
      </c>
      <c r="G144" s="273"/>
    </row>
    <row r="145" spans="1:7" s="300" customFormat="1" ht="15.75">
      <c r="A145" s="274">
        <v>1</v>
      </c>
      <c r="B145" s="278" t="s">
        <v>743</v>
      </c>
      <c r="C145" s="279"/>
      <c r="D145" s="273"/>
      <c r="E145" s="273"/>
      <c r="F145" s="277" t="s">
        <v>81</v>
      </c>
      <c r="G145" s="273"/>
    </row>
    <row r="146" spans="1:7" s="300" customFormat="1" ht="15.75">
      <c r="A146" s="274"/>
      <c r="B146" s="275">
        <v>3201</v>
      </c>
      <c r="C146" s="280" t="s">
        <v>257</v>
      </c>
      <c r="D146" s="273">
        <v>2230843516.9000001</v>
      </c>
      <c r="E146" s="273">
        <v>2356335352.9499998</v>
      </c>
      <c r="F146" s="277">
        <v>5.625308772189646</v>
      </c>
      <c r="G146" s="273">
        <v>2356335352.9499998</v>
      </c>
    </row>
    <row r="147" spans="1:7" s="300" customFormat="1" ht="15.75">
      <c r="A147" s="274"/>
      <c r="B147" s="275">
        <v>3203</v>
      </c>
      <c r="C147" s="280" t="s">
        <v>258</v>
      </c>
      <c r="D147" s="273">
        <v>90972604.890000001</v>
      </c>
      <c r="E147" s="273">
        <v>92631234.790000007</v>
      </c>
      <c r="F147" s="277">
        <v>1.8232190910720285</v>
      </c>
      <c r="G147" s="273">
        <v>92631234.790000007</v>
      </c>
    </row>
    <row r="148" spans="1:7" s="300" customFormat="1" ht="15.75">
      <c r="A148" s="274"/>
      <c r="B148" s="275">
        <v>3214</v>
      </c>
      <c r="C148" s="280" t="s">
        <v>259</v>
      </c>
      <c r="D148" s="273">
        <v>-512729.54</v>
      </c>
      <c r="E148" s="273">
        <v>-583823.89</v>
      </c>
      <c r="F148" s="277">
        <v>-13.865858011613694</v>
      </c>
      <c r="G148" s="273">
        <v>-583823.89</v>
      </c>
    </row>
    <row r="149" spans="1:7" s="300" customFormat="1" ht="30">
      <c r="A149" s="294"/>
      <c r="B149" s="275">
        <v>3219</v>
      </c>
      <c r="C149" s="280" t="s">
        <v>260</v>
      </c>
      <c r="D149" s="273">
        <v>54305256.710000001</v>
      </c>
      <c r="E149" s="273">
        <v>58481018.770000003</v>
      </c>
      <c r="F149" s="277">
        <v>7.689425136684898</v>
      </c>
      <c r="G149" s="273">
        <v>58481018.770000003</v>
      </c>
    </row>
    <row r="150" spans="1:7" s="300" customFormat="1" ht="30">
      <c r="A150" s="274"/>
      <c r="B150" s="275">
        <v>3220</v>
      </c>
      <c r="C150" s="280" t="s">
        <v>261</v>
      </c>
      <c r="D150" s="273">
        <v>483336.53</v>
      </c>
      <c r="E150" s="273">
        <v>1570350.99</v>
      </c>
      <c r="F150" s="277">
        <v>224.89805601906397</v>
      </c>
      <c r="G150" s="273">
        <v>1570350.99</v>
      </c>
    </row>
    <row r="151" spans="1:7" s="300" customFormat="1" ht="15.75">
      <c r="A151" s="274"/>
      <c r="B151" s="275"/>
      <c r="C151" s="276" t="s">
        <v>744</v>
      </c>
      <c r="D151" s="283">
        <v>2376091985.4900002</v>
      </c>
      <c r="E151" s="283">
        <v>2508434133.6099997</v>
      </c>
      <c r="F151" s="284">
        <v>5.5697400996328712</v>
      </c>
      <c r="G151" s="283">
        <v>2508434133.6099997</v>
      </c>
    </row>
    <row r="152" spans="1:7" s="300" customFormat="1" ht="31.5" customHeight="1">
      <c r="A152" s="274">
        <v>10</v>
      </c>
      <c r="B152" s="278" t="s">
        <v>745</v>
      </c>
      <c r="C152" s="279"/>
      <c r="D152" s="273"/>
      <c r="E152" s="273"/>
      <c r="F152" s="277" t="s">
        <v>81</v>
      </c>
      <c r="G152" s="273"/>
    </row>
    <row r="153" spans="1:7" s="300" customFormat="1" ht="15.75" customHeight="1">
      <c r="A153" s="274"/>
      <c r="B153" s="275">
        <v>3205</v>
      </c>
      <c r="C153" s="280" t="s">
        <v>342</v>
      </c>
      <c r="D153" s="273">
        <v>2462653.1</v>
      </c>
      <c r="E153" s="273">
        <v>2657510.73</v>
      </c>
      <c r="F153" s="277">
        <v>7.9125082619228779</v>
      </c>
      <c r="G153" s="273">
        <v>2657510.73</v>
      </c>
    </row>
    <row r="154" spans="1:7" s="300" customFormat="1" ht="15.75">
      <c r="A154" s="274"/>
      <c r="B154" s="275">
        <v>3206</v>
      </c>
      <c r="C154" s="280" t="s">
        <v>343</v>
      </c>
      <c r="D154" s="273">
        <v>49042915.100000001</v>
      </c>
      <c r="E154" s="273">
        <v>51511254.32</v>
      </c>
      <c r="F154" s="277">
        <v>5.0330189691354592</v>
      </c>
      <c r="G154" s="273">
        <v>51511254.32</v>
      </c>
    </row>
    <row r="155" spans="1:7" s="300" customFormat="1" ht="15.75">
      <c r="A155" s="274"/>
      <c r="B155" s="275">
        <v>3208</v>
      </c>
      <c r="C155" s="280" t="s">
        <v>344</v>
      </c>
      <c r="D155" s="273">
        <v>18565227.030000001</v>
      </c>
      <c r="E155" s="273">
        <v>23076898.629999999</v>
      </c>
      <c r="F155" s="277">
        <v>24.301731364283764</v>
      </c>
      <c r="G155" s="273">
        <v>23076898.629999999</v>
      </c>
    </row>
    <row r="156" spans="1:7" s="300" customFormat="1" ht="15.75">
      <c r="A156" s="274"/>
      <c r="B156" s="275">
        <v>3210</v>
      </c>
      <c r="C156" s="280" t="s">
        <v>345</v>
      </c>
      <c r="D156" s="273">
        <v>20861466.93</v>
      </c>
      <c r="E156" s="273">
        <v>24961262.379999999</v>
      </c>
      <c r="F156" s="277">
        <v>19.652479203676016</v>
      </c>
      <c r="G156" s="273">
        <v>24961262.379999999</v>
      </c>
    </row>
    <row r="157" spans="1:7" s="300" customFormat="1" ht="30">
      <c r="A157" s="274"/>
      <c r="B157" s="275">
        <v>3212</v>
      </c>
      <c r="C157" s="280" t="s">
        <v>346</v>
      </c>
      <c r="D157" s="273">
        <v>711998.98</v>
      </c>
      <c r="E157" s="273">
        <v>689161.69</v>
      </c>
      <c r="F157" s="277">
        <v>-3.2074891455602978</v>
      </c>
      <c r="G157" s="273">
        <v>689161.69</v>
      </c>
    </row>
    <row r="158" spans="1:7" s="300" customFormat="1" ht="15.75">
      <c r="A158" s="274"/>
      <c r="B158" s="275"/>
      <c r="C158" s="276" t="s">
        <v>746</v>
      </c>
      <c r="D158" s="283">
        <v>91644261.140000001</v>
      </c>
      <c r="E158" s="283">
        <v>102896087.74999999</v>
      </c>
      <c r="F158" s="284">
        <v>12.277720906943834</v>
      </c>
      <c r="G158" s="283">
        <v>102896087.74999999</v>
      </c>
    </row>
    <row r="159" spans="1:7" s="300" customFormat="1" ht="31.5" customHeight="1">
      <c r="A159" s="274">
        <v>25</v>
      </c>
      <c r="B159" s="278" t="s">
        <v>749</v>
      </c>
      <c r="C159" s="279"/>
      <c r="D159" s="273"/>
      <c r="E159" s="273"/>
      <c r="F159" s="277" t="s">
        <v>81</v>
      </c>
      <c r="G159" s="273"/>
    </row>
    <row r="160" spans="1:7" s="300" customFormat="1" ht="15.75">
      <c r="A160" s="274"/>
      <c r="B160" s="275">
        <v>3221</v>
      </c>
      <c r="C160" s="280" t="s">
        <v>2410</v>
      </c>
      <c r="D160" s="273">
        <v>53117821.700000003</v>
      </c>
      <c r="E160" s="273">
        <v>46240044.850000001</v>
      </c>
      <c r="F160" s="277">
        <v>-12.948153048979419</v>
      </c>
      <c r="G160" s="273">
        <v>46240044.850000001</v>
      </c>
    </row>
    <row r="161" spans="1:7" s="300" customFormat="1" ht="30">
      <c r="A161" s="274"/>
      <c r="B161" s="275">
        <v>3222</v>
      </c>
      <c r="C161" s="280" t="s">
        <v>2411</v>
      </c>
      <c r="D161" s="273">
        <v>12020041.52</v>
      </c>
      <c r="E161" s="273">
        <v>8769938.3399999999</v>
      </c>
      <c r="F161" s="277">
        <v>-27.039034554017078</v>
      </c>
      <c r="G161" s="273">
        <v>8769938.3399999999</v>
      </c>
    </row>
    <row r="162" spans="1:7" s="300" customFormat="1" ht="15.75">
      <c r="A162" s="274"/>
      <c r="B162" s="293"/>
      <c r="C162" s="276" t="s">
        <v>750</v>
      </c>
      <c r="D162" s="283">
        <v>65137863.219999999</v>
      </c>
      <c r="E162" s="283">
        <v>55009983.189999998</v>
      </c>
      <c r="F162" s="284">
        <v>-15.54837621214803</v>
      </c>
      <c r="G162" s="283">
        <v>55009983.189999998</v>
      </c>
    </row>
    <row r="163" spans="1:7" s="300" customFormat="1" ht="31.5" customHeight="1">
      <c r="A163" s="274">
        <v>30</v>
      </c>
      <c r="B163" s="278" t="s">
        <v>751</v>
      </c>
      <c r="C163" s="279"/>
      <c r="D163" s="273"/>
      <c r="E163" s="273"/>
      <c r="F163" s="277" t="s">
        <v>81</v>
      </c>
      <c r="G163" s="273"/>
    </row>
    <row r="164" spans="1:7" s="300" customFormat="1" ht="15.75">
      <c r="A164" s="274"/>
      <c r="B164" s="275">
        <v>3213</v>
      </c>
      <c r="C164" s="280" t="s">
        <v>347</v>
      </c>
      <c r="D164" s="273">
        <v>660</v>
      </c>
      <c r="E164" s="273">
        <v>375</v>
      </c>
      <c r="F164" s="277">
        <v>-43.18181818181818</v>
      </c>
      <c r="G164" s="273">
        <v>375</v>
      </c>
    </row>
    <row r="165" spans="1:7" s="300" customFormat="1" ht="15.75">
      <c r="A165" s="274"/>
      <c r="B165" s="275">
        <v>3215</v>
      </c>
      <c r="C165" s="280" t="s">
        <v>348</v>
      </c>
      <c r="D165" s="273">
        <v>1111469.8899999999</v>
      </c>
      <c r="E165" s="273">
        <v>1188779.53</v>
      </c>
      <c r="F165" s="277">
        <v>6.9556216228223819</v>
      </c>
      <c r="G165" s="273">
        <v>1188779.53</v>
      </c>
    </row>
    <row r="166" spans="1:7" s="300" customFormat="1" ht="15.75">
      <c r="A166" s="274"/>
      <c r="B166" s="275">
        <v>3216</v>
      </c>
      <c r="C166" s="280" t="s">
        <v>349</v>
      </c>
      <c r="D166" s="273">
        <v>3480313.6</v>
      </c>
      <c r="E166" s="273">
        <v>3469497.22</v>
      </c>
      <c r="F166" s="277">
        <v>-0.31078751064271587</v>
      </c>
      <c r="G166" s="273">
        <v>3469497.22</v>
      </c>
    </row>
    <row r="167" spans="1:7" s="300" customFormat="1" ht="15.75">
      <c r="A167" s="274"/>
      <c r="B167" s="54"/>
      <c r="C167" s="276" t="s">
        <v>752</v>
      </c>
      <c r="D167" s="283">
        <v>4592443.49</v>
      </c>
      <c r="E167" s="283">
        <v>4658651.75</v>
      </c>
      <c r="F167" s="284">
        <v>1.441678273105975</v>
      </c>
      <c r="G167" s="283">
        <v>4658651.75</v>
      </c>
    </row>
    <row r="168" spans="1:7" s="300" customFormat="1" ht="31.5" customHeight="1">
      <c r="A168" s="274" t="s">
        <v>766</v>
      </c>
      <c r="B168" s="290"/>
      <c r="C168" s="291"/>
      <c r="D168" s="286">
        <v>2537466553.3400011</v>
      </c>
      <c r="E168" s="286">
        <v>2670998856.2999992</v>
      </c>
      <c r="F168" s="287">
        <v>5.2624261306708862</v>
      </c>
      <c r="G168" s="286">
        <v>2670998856.2999992</v>
      </c>
    </row>
    <row r="169" spans="1:7" s="300" customFormat="1" ht="31.5" customHeight="1">
      <c r="A169" s="274" t="s">
        <v>767</v>
      </c>
      <c r="B169" s="275"/>
      <c r="C169" s="276"/>
      <c r="D169" s="273"/>
      <c r="E169" s="273"/>
      <c r="F169" s="277" t="s">
        <v>81</v>
      </c>
      <c r="G169" s="273"/>
    </row>
    <row r="170" spans="1:7" s="300" customFormat="1" ht="15.75">
      <c r="A170" s="274">
        <v>1</v>
      </c>
      <c r="B170" s="278" t="s">
        <v>743</v>
      </c>
      <c r="C170" s="279"/>
      <c r="D170" s="273"/>
      <c r="E170" s="273"/>
      <c r="F170" s="277" t="s">
        <v>81</v>
      </c>
      <c r="G170" s="273"/>
    </row>
    <row r="171" spans="1:7" s="300" customFormat="1" ht="15.75">
      <c r="A171" s="274"/>
      <c r="B171" s="275">
        <v>3230</v>
      </c>
      <c r="C171" s="280" t="s">
        <v>205</v>
      </c>
      <c r="D171" s="273">
        <v>51174985.75</v>
      </c>
      <c r="E171" s="273">
        <v>55947057.090000004</v>
      </c>
      <c r="F171" s="277">
        <v>9.3250076576718985</v>
      </c>
      <c r="G171" s="273">
        <v>55947057.090000004</v>
      </c>
    </row>
    <row r="172" spans="1:7" s="300" customFormat="1" ht="15.75">
      <c r="A172" s="274"/>
      <c r="B172" s="275">
        <v>3233</v>
      </c>
      <c r="C172" s="280" t="s">
        <v>206</v>
      </c>
      <c r="D172" s="273">
        <v>363099841.63999999</v>
      </c>
      <c r="E172" s="273">
        <v>371204807.43000001</v>
      </c>
      <c r="F172" s="277">
        <v>2.2321589988562414</v>
      </c>
      <c r="G172" s="273">
        <v>371204807.43000001</v>
      </c>
    </row>
    <row r="173" spans="1:7" s="300" customFormat="1" ht="15.75">
      <c r="A173" s="274"/>
      <c r="B173" s="275">
        <v>3234</v>
      </c>
      <c r="C173" s="280" t="s">
        <v>199</v>
      </c>
      <c r="D173" s="273">
        <v>24790559.379999999</v>
      </c>
      <c r="E173" s="273">
        <v>25239237.84</v>
      </c>
      <c r="F173" s="277">
        <v>1.8098763046144741</v>
      </c>
      <c r="G173" s="273">
        <v>25239237.84</v>
      </c>
    </row>
    <row r="174" spans="1:7" s="300" customFormat="1" ht="15.75">
      <c r="A174" s="274"/>
      <c r="B174" s="275"/>
      <c r="C174" s="276" t="s">
        <v>744</v>
      </c>
      <c r="D174" s="283">
        <v>439065386.76999998</v>
      </c>
      <c r="E174" s="283">
        <v>452391102.35999995</v>
      </c>
      <c r="F174" s="284">
        <v>3.035018471401508</v>
      </c>
      <c r="G174" s="283">
        <v>452391102.35999995</v>
      </c>
    </row>
    <row r="175" spans="1:7" s="300" customFormat="1" ht="31.5" customHeight="1">
      <c r="A175" s="274">
        <v>10</v>
      </c>
      <c r="B175" s="278" t="s">
        <v>745</v>
      </c>
      <c r="C175" s="279"/>
      <c r="D175" s="273"/>
      <c r="E175" s="273"/>
      <c r="F175" s="277" t="s">
        <v>81</v>
      </c>
      <c r="G175" s="273"/>
    </row>
    <row r="176" spans="1:7" s="300" customFormat="1" ht="15.75">
      <c r="A176" s="274"/>
      <c r="B176" s="275">
        <v>3236</v>
      </c>
      <c r="C176" s="280" t="s">
        <v>350</v>
      </c>
      <c r="D176" s="273">
        <v>6566.8</v>
      </c>
      <c r="E176" s="273">
        <v>6125</v>
      </c>
      <c r="F176" s="277">
        <v>-6.7277821770116377</v>
      </c>
      <c r="G176" s="273">
        <v>6125</v>
      </c>
    </row>
    <row r="177" spans="1:7" s="300" customFormat="1" ht="15.75">
      <c r="A177" s="274"/>
      <c r="B177" s="293"/>
      <c r="C177" s="276" t="s">
        <v>746</v>
      </c>
      <c r="D177" s="283">
        <v>6566.8</v>
      </c>
      <c r="E177" s="283">
        <v>6125</v>
      </c>
      <c r="F177" s="284">
        <v>-6.7277821770116377</v>
      </c>
      <c r="G177" s="283">
        <v>6125</v>
      </c>
    </row>
    <row r="178" spans="1:7" s="300" customFormat="1" ht="31.5" customHeight="1">
      <c r="A178" s="274">
        <v>30</v>
      </c>
      <c r="B178" s="278" t="s">
        <v>751</v>
      </c>
      <c r="C178" s="279"/>
      <c r="D178" s="273"/>
      <c r="E178" s="273"/>
      <c r="F178" s="277" t="s">
        <v>81</v>
      </c>
      <c r="G178" s="273"/>
    </row>
    <row r="179" spans="1:7" s="300" customFormat="1" ht="30">
      <c r="A179" s="274"/>
      <c r="B179" s="275">
        <v>3238</v>
      </c>
      <c r="C179" s="280" t="s">
        <v>351</v>
      </c>
      <c r="D179" s="273">
        <v>625718.79</v>
      </c>
      <c r="E179" s="273">
        <v>253524.35</v>
      </c>
      <c r="F179" s="277">
        <v>-59.482701486397751</v>
      </c>
      <c r="G179" s="273">
        <v>253524.35</v>
      </c>
    </row>
    <row r="180" spans="1:7" s="300" customFormat="1" ht="30">
      <c r="A180" s="274"/>
      <c r="B180" s="275">
        <v>3242</v>
      </c>
      <c r="C180" s="280" t="s">
        <v>352</v>
      </c>
      <c r="D180" s="273">
        <v>9795939.6799999997</v>
      </c>
      <c r="E180" s="273">
        <v>10169734.800000001</v>
      </c>
      <c r="F180" s="277">
        <v>3.8158168813877493</v>
      </c>
      <c r="G180" s="273">
        <v>10169734.800000001</v>
      </c>
    </row>
    <row r="181" spans="1:7" s="300" customFormat="1" ht="15.75">
      <c r="A181" s="274"/>
      <c r="B181" s="275">
        <v>3244</v>
      </c>
      <c r="C181" s="280" t="s">
        <v>353</v>
      </c>
      <c r="D181" s="273">
        <v>4890.9399999999996</v>
      </c>
      <c r="E181" s="273">
        <v>0</v>
      </c>
      <c r="F181" s="277">
        <v>-100</v>
      </c>
      <c r="G181" s="273">
        <v>0</v>
      </c>
    </row>
    <row r="182" spans="1:7" s="300" customFormat="1" ht="15.75">
      <c r="A182" s="274"/>
      <c r="B182" s="293"/>
      <c r="C182" s="276" t="s">
        <v>752</v>
      </c>
      <c r="D182" s="283">
        <v>10426549.409999998</v>
      </c>
      <c r="E182" s="283">
        <v>10423259.15</v>
      </c>
      <c r="F182" s="284">
        <v>-3.1556556926131851E-2</v>
      </c>
      <c r="G182" s="283">
        <v>10423259.15</v>
      </c>
    </row>
    <row r="183" spans="1:7" s="300" customFormat="1" ht="31.5" customHeight="1">
      <c r="A183" s="274" t="s">
        <v>768</v>
      </c>
      <c r="B183" s="275"/>
      <c r="C183" s="276"/>
      <c r="D183" s="286">
        <v>449498502.9799999</v>
      </c>
      <c r="E183" s="286">
        <v>462820486.50999993</v>
      </c>
      <c r="F183" s="287">
        <v>2.9637436925107585</v>
      </c>
      <c r="G183" s="286">
        <v>462820486.50999993</v>
      </c>
    </row>
    <row r="184" spans="1:7" s="300" customFormat="1" ht="31.5" customHeight="1">
      <c r="A184" s="274" t="s">
        <v>769</v>
      </c>
      <c r="B184" s="275"/>
      <c r="C184" s="276"/>
      <c r="D184" s="273"/>
      <c r="E184" s="273"/>
      <c r="F184" s="277" t="s">
        <v>81</v>
      </c>
      <c r="G184" s="273"/>
    </row>
    <row r="185" spans="1:7" s="300" customFormat="1" ht="15.75">
      <c r="A185" s="274">
        <v>1</v>
      </c>
      <c r="B185" s="278" t="s">
        <v>743</v>
      </c>
      <c r="C185" s="279"/>
      <c r="D185" s="273"/>
      <c r="E185" s="273"/>
      <c r="F185" s="277" t="s">
        <v>81</v>
      </c>
      <c r="G185" s="273"/>
    </row>
    <row r="186" spans="1:7" s="300" customFormat="1" ht="15.75">
      <c r="A186" s="294"/>
      <c r="B186" s="275">
        <v>3250</v>
      </c>
      <c r="C186" s="280" t="s">
        <v>229</v>
      </c>
      <c r="D186" s="273">
        <v>453359470.06</v>
      </c>
      <c r="E186" s="273">
        <v>482811314.80000001</v>
      </c>
      <c r="F186" s="277">
        <v>6.4963559129143587</v>
      </c>
      <c r="G186" s="273">
        <v>478823280.69999999</v>
      </c>
    </row>
    <row r="187" spans="1:7" s="300" customFormat="1" ht="15.75">
      <c r="A187" s="294"/>
      <c r="B187" s="275">
        <v>3251</v>
      </c>
      <c r="C187" s="280" t="s">
        <v>231</v>
      </c>
      <c r="D187" s="273">
        <v>545606902.59000003</v>
      </c>
      <c r="E187" s="273">
        <v>586486958.77999997</v>
      </c>
      <c r="F187" s="277">
        <v>7.4925841289657455</v>
      </c>
      <c r="G187" s="273">
        <v>582498924.67999995</v>
      </c>
    </row>
    <row r="188" spans="1:7" s="300" customFormat="1" ht="15.75">
      <c r="A188" s="294"/>
      <c r="B188" s="275">
        <v>3253</v>
      </c>
      <c r="C188" s="280" t="s">
        <v>233</v>
      </c>
      <c r="D188" s="273">
        <v>88978371.459999993</v>
      </c>
      <c r="E188" s="273">
        <v>95389873.629999995</v>
      </c>
      <c r="F188" s="277">
        <v>7.2056861288838894</v>
      </c>
      <c r="G188" s="273">
        <v>95333205.680000007</v>
      </c>
    </row>
    <row r="189" spans="1:7" s="300" customFormat="1" ht="15.75">
      <c r="A189" s="294"/>
      <c r="B189" s="275">
        <v>3254</v>
      </c>
      <c r="C189" s="280" t="s">
        <v>235</v>
      </c>
      <c r="D189" s="273">
        <v>0</v>
      </c>
      <c r="E189" s="273">
        <v>892.48</v>
      </c>
      <c r="F189" s="277" t="s">
        <v>81</v>
      </c>
      <c r="G189" s="273">
        <v>892.48</v>
      </c>
    </row>
    <row r="190" spans="1:7" s="300" customFormat="1" ht="15.75">
      <c r="A190" s="294"/>
      <c r="B190" s="275">
        <v>3258</v>
      </c>
      <c r="C190" s="280" t="s">
        <v>237</v>
      </c>
      <c r="D190" s="273">
        <v>104474741.77</v>
      </c>
      <c r="E190" s="273">
        <v>104474694.48999999</v>
      </c>
      <c r="F190" s="277">
        <v>-4.5254957514303791E-5</v>
      </c>
      <c r="G190" s="273">
        <v>104418026.54000001</v>
      </c>
    </row>
    <row r="191" spans="1:7" s="300" customFormat="1" ht="15.75">
      <c r="A191" s="294"/>
      <c r="B191" s="275">
        <v>3259</v>
      </c>
      <c r="C191" s="280" t="s">
        <v>239</v>
      </c>
      <c r="D191" s="273">
        <v>17733019.07</v>
      </c>
      <c r="E191" s="273">
        <v>16397845.41</v>
      </c>
      <c r="F191" s="277">
        <v>-7.5293082059489382</v>
      </c>
      <c r="G191" s="273">
        <v>16341223.73</v>
      </c>
    </row>
    <row r="192" spans="1:7" s="300" customFormat="1" ht="15.75">
      <c r="A192" s="294"/>
      <c r="B192" s="275">
        <v>3265</v>
      </c>
      <c r="C192" s="280" t="s">
        <v>241</v>
      </c>
      <c r="D192" s="273">
        <v>14924170.970000001</v>
      </c>
      <c r="E192" s="273">
        <v>14572979.48</v>
      </c>
      <c r="F192" s="277">
        <v>-2.3531725193041004</v>
      </c>
      <c r="G192" s="273">
        <v>14572979.48</v>
      </c>
    </row>
    <row r="193" spans="1:7" s="300" customFormat="1" ht="15.75">
      <c r="A193" s="274"/>
      <c r="B193" s="275"/>
      <c r="C193" s="276" t="s">
        <v>744</v>
      </c>
      <c r="D193" s="283">
        <v>1225076675.9200001</v>
      </c>
      <c r="E193" s="283">
        <v>1300134559.0700002</v>
      </c>
      <c r="F193" s="284">
        <v>6.1267906430129049</v>
      </c>
      <c r="G193" s="283">
        <v>1291988533.29</v>
      </c>
    </row>
    <row r="194" spans="1:7" s="300" customFormat="1" ht="31.5" customHeight="1">
      <c r="A194" s="274">
        <v>10</v>
      </c>
      <c r="B194" s="278" t="s">
        <v>745</v>
      </c>
      <c r="C194" s="279"/>
      <c r="D194" s="273"/>
      <c r="E194" s="273"/>
      <c r="F194" s="277" t="s">
        <v>81</v>
      </c>
      <c r="G194" s="273"/>
    </row>
    <row r="195" spans="1:7" s="300" customFormat="1" ht="15.75">
      <c r="A195" s="274"/>
      <c r="B195" s="275">
        <v>3256</v>
      </c>
      <c r="C195" s="280" t="s">
        <v>356</v>
      </c>
      <c r="D195" s="273">
        <v>34156278.100000001</v>
      </c>
      <c r="E195" s="273">
        <v>34764288.240000002</v>
      </c>
      <c r="F195" s="277">
        <v>1.7800831174284197</v>
      </c>
      <c r="G195" s="273">
        <v>34764288.240000002</v>
      </c>
    </row>
    <row r="196" spans="1:7" s="300" customFormat="1" ht="15.75">
      <c r="A196" s="274"/>
      <c r="B196" s="275">
        <v>3257</v>
      </c>
      <c r="C196" s="280" t="s">
        <v>357</v>
      </c>
      <c r="D196" s="273">
        <v>24397665.609999999</v>
      </c>
      <c r="E196" s="273">
        <v>32206116.350000001</v>
      </c>
      <c r="F196" s="277">
        <v>32.004909259841284</v>
      </c>
      <c r="G196" s="273">
        <v>32206116.350000001</v>
      </c>
    </row>
    <row r="197" spans="1:7" s="300" customFormat="1" ht="15.75">
      <c r="A197" s="274"/>
      <c r="B197" s="275">
        <v>3261</v>
      </c>
      <c r="C197" s="280" t="s">
        <v>358</v>
      </c>
      <c r="D197" s="273">
        <v>5449681</v>
      </c>
      <c r="E197" s="273">
        <v>10310372.4</v>
      </c>
      <c r="F197" s="277">
        <v>89.19221877390622</v>
      </c>
      <c r="G197" s="273">
        <v>10310372.4</v>
      </c>
    </row>
    <row r="198" spans="1:7" s="300" customFormat="1" ht="15.75">
      <c r="A198" s="274"/>
      <c r="B198" s="275">
        <v>3263</v>
      </c>
      <c r="C198" s="280" t="s">
        <v>359</v>
      </c>
      <c r="D198" s="273">
        <v>118545</v>
      </c>
      <c r="E198" s="273">
        <v>126505</v>
      </c>
      <c r="F198" s="277">
        <v>6.7147496731199112</v>
      </c>
      <c r="G198" s="273">
        <v>126505</v>
      </c>
    </row>
    <row r="199" spans="1:7" s="300" customFormat="1" ht="15.75">
      <c r="A199" s="274"/>
      <c r="B199" s="275">
        <v>3272</v>
      </c>
      <c r="C199" s="280" t="s">
        <v>362</v>
      </c>
      <c r="D199" s="273">
        <v>861016.44</v>
      </c>
      <c r="E199" s="273">
        <v>858559.75</v>
      </c>
      <c r="F199" s="277">
        <v>-0.28532440100678497</v>
      </c>
      <c r="G199" s="273">
        <v>858559.75</v>
      </c>
    </row>
    <row r="200" spans="1:7" s="300" customFormat="1" ht="30">
      <c r="A200" s="274"/>
      <c r="B200" s="275">
        <v>3273</v>
      </c>
      <c r="C200" s="280" t="s">
        <v>363</v>
      </c>
      <c r="D200" s="273">
        <v>621395</v>
      </c>
      <c r="E200" s="273">
        <v>643479.75</v>
      </c>
      <c r="F200" s="277">
        <v>3.5540598170245978</v>
      </c>
      <c r="G200" s="273">
        <v>643479.75</v>
      </c>
    </row>
    <row r="201" spans="1:7" s="300" customFormat="1" ht="15.75">
      <c r="A201" s="274"/>
      <c r="B201" s="275">
        <v>3274</v>
      </c>
      <c r="C201" s="280" t="s">
        <v>364</v>
      </c>
      <c r="D201" s="273">
        <v>33300</v>
      </c>
      <c r="E201" s="273">
        <v>82150</v>
      </c>
      <c r="F201" s="277">
        <v>146.6966966966967</v>
      </c>
      <c r="G201" s="273">
        <v>82150</v>
      </c>
    </row>
    <row r="202" spans="1:7" s="300" customFormat="1" ht="15.75">
      <c r="A202" s="274"/>
      <c r="B202" s="275"/>
      <c r="C202" s="276" t="s">
        <v>746</v>
      </c>
      <c r="D202" s="283">
        <v>65637881.149999999</v>
      </c>
      <c r="E202" s="283">
        <v>78991471.49000001</v>
      </c>
      <c r="F202" s="284">
        <v>20.344334865842956</v>
      </c>
      <c r="G202" s="283">
        <v>78991471.49000001</v>
      </c>
    </row>
    <row r="203" spans="1:7" s="300" customFormat="1" ht="31.5" customHeight="1">
      <c r="A203" s="274">
        <v>25</v>
      </c>
      <c r="B203" s="278" t="s">
        <v>749</v>
      </c>
      <c r="C203" s="279"/>
      <c r="D203" s="273"/>
      <c r="E203" s="273"/>
      <c r="F203" s="277" t="s">
        <v>81</v>
      </c>
      <c r="G203" s="273"/>
    </row>
    <row r="204" spans="1:7" s="300" customFormat="1" ht="30">
      <c r="A204" s="274"/>
      <c r="B204" s="275">
        <v>3268</v>
      </c>
      <c r="C204" s="280" t="s">
        <v>360</v>
      </c>
      <c r="D204" s="273">
        <v>2957300</v>
      </c>
      <c r="E204" s="273">
        <v>2371800</v>
      </c>
      <c r="F204" s="277">
        <v>-19.798464815879349</v>
      </c>
      <c r="G204" s="273">
        <v>2371800</v>
      </c>
    </row>
    <row r="205" spans="1:7" s="300" customFormat="1" ht="15.75">
      <c r="A205" s="274"/>
      <c r="B205" s="275"/>
      <c r="C205" s="276" t="s">
        <v>750</v>
      </c>
      <c r="D205" s="283">
        <v>2957300</v>
      </c>
      <c r="E205" s="283">
        <v>2371800</v>
      </c>
      <c r="F205" s="284">
        <v>-19.798464815879349</v>
      </c>
      <c r="G205" s="283">
        <v>2371800</v>
      </c>
    </row>
    <row r="206" spans="1:7" s="300" customFormat="1" ht="31.5" customHeight="1">
      <c r="A206" s="274">
        <v>30</v>
      </c>
      <c r="B206" s="278" t="s">
        <v>751</v>
      </c>
      <c r="C206" s="279"/>
      <c r="D206" s="273"/>
      <c r="E206" s="273"/>
      <c r="F206" s="277" t="s">
        <v>81</v>
      </c>
      <c r="G206" s="273"/>
    </row>
    <row r="207" spans="1:7" s="300" customFormat="1" ht="15.75">
      <c r="A207" s="274"/>
      <c r="B207" s="275">
        <v>3266</v>
      </c>
      <c r="C207" s="280" t="s">
        <v>2412</v>
      </c>
      <c r="D207" s="273">
        <v>6200</v>
      </c>
      <c r="E207" s="273">
        <v>8075</v>
      </c>
      <c r="F207" s="277">
        <v>30.241935483870968</v>
      </c>
      <c r="G207" s="273">
        <v>8075</v>
      </c>
    </row>
    <row r="208" spans="1:7" s="300" customFormat="1" ht="15.75">
      <c r="A208" s="274"/>
      <c r="B208" s="275">
        <v>3269</v>
      </c>
      <c r="C208" s="280" t="s">
        <v>561</v>
      </c>
      <c r="D208" s="273">
        <v>270</v>
      </c>
      <c r="E208" s="273">
        <v>39569.25</v>
      </c>
      <c r="F208" s="277">
        <v>14555.277777777777</v>
      </c>
      <c r="G208" s="273">
        <v>39569.25</v>
      </c>
    </row>
    <row r="209" spans="1:7" s="300" customFormat="1" ht="15.75">
      <c r="A209" s="274"/>
      <c r="B209" s="275">
        <v>3271</v>
      </c>
      <c r="C209" s="280" t="s">
        <v>361</v>
      </c>
      <c r="D209" s="273">
        <v>5401954.7300000004</v>
      </c>
      <c r="E209" s="273">
        <v>5487112.6399999997</v>
      </c>
      <c r="F209" s="277">
        <v>1.576427686945818</v>
      </c>
      <c r="G209" s="273">
        <v>5487112.6399999997</v>
      </c>
    </row>
    <row r="210" spans="1:7" s="300" customFormat="1" ht="15.75">
      <c r="A210" s="274"/>
      <c r="B210" s="293"/>
      <c r="C210" s="276" t="s">
        <v>752</v>
      </c>
      <c r="D210" s="283">
        <v>5408424.7300000004</v>
      </c>
      <c r="E210" s="283">
        <v>5534756.8899999997</v>
      </c>
      <c r="F210" s="284">
        <v>2.3358402179334612</v>
      </c>
      <c r="G210" s="283">
        <v>5534756.8899999997</v>
      </c>
    </row>
    <row r="211" spans="1:7" s="300" customFormat="1" ht="31.5" customHeight="1">
      <c r="A211" s="274" t="s">
        <v>770</v>
      </c>
      <c r="B211" s="275"/>
      <c r="C211" s="276"/>
      <c r="D211" s="286">
        <v>1299080281.8000002</v>
      </c>
      <c r="E211" s="286">
        <v>1387032587.4499998</v>
      </c>
      <c r="F211" s="287">
        <v>6.7703518313843762</v>
      </c>
      <c r="G211" s="286">
        <v>1378886561.6699996</v>
      </c>
    </row>
    <row r="212" spans="1:7" s="300" customFormat="1" ht="31.5" customHeight="1">
      <c r="A212" s="274" t="s">
        <v>771</v>
      </c>
      <c r="B212" s="275"/>
      <c r="C212" s="276"/>
      <c r="D212" s="273"/>
      <c r="E212" s="273"/>
      <c r="F212" s="277" t="s">
        <v>81</v>
      </c>
      <c r="G212" s="273"/>
    </row>
    <row r="213" spans="1:7" s="300" customFormat="1" ht="15.75">
      <c r="A213" s="274">
        <v>1</v>
      </c>
      <c r="B213" s="278" t="s">
        <v>743</v>
      </c>
      <c r="C213" s="279"/>
      <c r="D213" s="273"/>
      <c r="E213" s="273"/>
      <c r="F213" s="277"/>
      <c r="G213" s="273"/>
    </row>
    <row r="214" spans="1:7" s="300" customFormat="1" ht="15.75">
      <c r="A214" s="274"/>
      <c r="B214" s="275">
        <v>3275</v>
      </c>
      <c r="C214" s="280" t="s">
        <v>224</v>
      </c>
      <c r="D214" s="273">
        <v>1292800921.3099999</v>
      </c>
      <c r="E214" s="273">
        <v>1091095295.6800001</v>
      </c>
      <c r="F214" s="277">
        <v>-15.602218586417067</v>
      </c>
      <c r="G214" s="273">
        <v>1091095295.6800001</v>
      </c>
    </row>
    <row r="215" spans="1:7" s="300" customFormat="1" ht="15.75">
      <c r="A215" s="274"/>
      <c r="B215" s="275">
        <v>3278</v>
      </c>
      <c r="C215" s="280" t="s">
        <v>225</v>
      </c>
      <c r="D215" s="273">
        <v>230026866.34</v>
      </c>
      <c r="E215" s="273">
        <v>229444233.97</v>
      </c>
      <c r="F215" s="277">
        <v>-0.25328883502626287</v>
      </c>
      <c r="G215" s="273">
        <v>229444233.97</v>
      </c>
    </row>
    <row r="216" spans="1:7" s="300" customFormat="1" ht="15.75">
      <c r="A216" s="274"/>
      <c r="B216" s="293"/>
      <c r="C216" s="276" t="s">
        <v>744</v>
      </c>
      <c r="D216" s="283">
        <v>1522827787.6499999</v>
      </c>
      <c r="E216" s="283">
        <v>1320539529.6500001</v>
      </c>
      <c r="F216" s="284">
        <v>-13.283725161869242</v>
      </c>
      <c r="G216" s="283">
        <v>1320539529.6500001</v>
      </c>
    </row>
    <row r="217" spans="1:7" s="300" customFormat="1" ht="31.5" customHeight="1">
      <c r="A217" s="274">
        <v>10</v>
      </c>
      <c r="B217" s="278" t="s">
        <v>745</v>
      </c>
      <c r="C217" s="279"/>
      <c r="D217" s="273"/>
      <c r="E217" s="273"/>
      <c r="F217" s="277" t="s">
        <v>81</v>
      </c>
      <c r="G217" s="273"/>
    </row>
    <row r="218" spans="1:7" s="300" customFormat="1" ht="15.75">
      <c r="A218" s="274"/>
      <c r="B218" s="275">
        <v>3282</v>
      </c>
      <c r="C218" s="280" t="s">
        <v>368</v>
      </c>
      <c r="D218" s="273">
        <v>654488.76</v>
      </c>
      <c r="E218" s="273">
        <v>5971120.7800000003</v>
      </c>
      <c r="F218" s="277">
        <v>812.3335869052969</v>
      </c>
      <c r="G218" s="273">
        <v>5971120.7800000003</v>
      </c>
    </row>
    <row r="219" spans="1:7" s="300" customFormat="1" ht="15.75">
      <c r="A219" s="274"/>
      <c r="B219" s="275"/>
      <c r="C219" s="276" t="s">
        <v>746</v>
      </c>
      <c r="D219" s="283">
        <v>654488.76</v>
      </c>
      <c r="E219" s="283">
        <v>5971120.7800000003</v>
      </c>
      <c r="F219" s="284">
        <v>812.3335869052969</v>
      </c>
      <c r="G219" s="283">
        <v>5971120.7800000003</v>
      </c>
    </row>
    <row r="220" spans="1:7" s="300" customFormat="1" ht="31.5" customHeight="1">
      <c r="A220" s="274">
        <v>25</v>
      </c>
      <c r="B220" s="278" t="s">
        <v>749</v>
      </c>
      <c r="C220" s="279"/>
      <c r="D220" s="273"/>
      <c r="E220" s="273"/>
      <c r="F220" s="277" t="s">
        <v>81</v>
      </c>
      <c r="G220" s="273"/>
    </row>
    <row r="221" spans="1:7" s="300" customFormat="1" ht="15.75">
      <c r="A221" s="274"/>
      <c r="B221" s="275">
        <v>3280</v>
      </c>
      <c r="C221" s="280" t="s">
        <v>366</v>
      </c>
      <c r="D221" s="273">
        <v>117466.16</v>
      </c>
      <c r="E221" s="273">
        <v>58250</v>
      </c>
      <c r="F221" s="277">
        <v>-50.411250354995865</v>
      </c>
      <c r="G221" s="273">
        <v>58250</v>
      </c>
    </row>
    <row r="222" spans="1:7" s="300" customFormat="1" ht="15.75">
      <c r="A222" s="274"/>
      <c r="B222" s="275"/>
      <c r="C222" s="276" t="s">
        <v>750</v>
      </c>
      <c r="D222" s="283">
        <v>117466.16</v>
      </c>
      <c r="E222" s="283">
        <v>58250</v>
      </c>
      <c r="F222" s="284">
        <v>-50.411250354995865</v>
      </c>
      <c r="G222" s="283">
        <v>58250</v>
      </c>
    </row>
    <row r="223" spans="1:7" s="300" customFormat="1" ht="31.5" customHeight="1">
      <c r="A223" s="274">
        <v>30</v>
      </c>
      <c r="B223" s="278" t="s">
        <v>751</v>
      </c>
      <c r="C223" s="279"/>
      <c r="D223" s="273"/>
      <c r="E223" s="273"/>
      <c r="F223" s="277" t="s">
        <v>81</v>
      </c>
      <c r="G223" s="273"/>
    </row>
    <row r="224" spans="1:7" s="300" customFormat="1" ht="15.75">
      <c r="A224" s="274"/>
      <c r="B224" s="275">
        <v>3276</v>
      </c>
      <c r="C224" s="279" t="s">
        <v>365</v>
      </c>
      <c r="D224" s="273">
        <v>37432943.039999999</v>
      </c>
      <c r="E224" s="273">
        <v>35938388.170000002</v>
      </c>
      <c r="F224" s="277">
        <v>-3.9926191974885588</v>
      </c>
      <c r="G224" s="273">
        <v>35938388.170000002</v>
      </c>
    </row>
    <row r="225" spans="1:7" s="300" customFormat="1" ht="15.75">
      <c r="A225" s="274"/>
      <c r="B225" s="275">
        <v>3281</v>
      </c>
      <c r="C225" s="280" t="s">
        <v>367</v>
      </c>
      <c r="D225" s="273">
        <v>24997.69</v>
      </c>
      <c r="E225" s="273">
        <v>96903.57</v>
      </c>
      <c r="F225" s="277">
        <v>287.65009886913555</v>
      </c>
      <c r="G225" s="273">
        <v>96903.57</v>
      </c>
    </row>
    <row r="226" spans="1:7" s="300" customFormat="1" ht="15.75">
      <c r="A226" s="274"/>
      <c r="B226" s="293"/>
      <c r="C226" s="276" t="s">
        <v>752</v>
      </c>
      <c r="D226" s="283">
        <v>37457940.729999997</v>
      </c>
      <c r="E226" s="283">
        <v>36035291.740000002</v>
      </c>
      <c r="F226" s="284">
        <v>-3.7979903920895404</v>
      </c>
      <c r="G226" s="283">
        <v>36035291.740000002</v>
      </c>
    </row>
    <row r="227" spans="1:7" s="300" customFormat="1" ht="31.5" customHeight="1">
      <c r="A227" s="274" t="s">
        <v>772</v>
      </c>
      <c r="B227" s="293"/>
      <c r="C227" s="291"/>
      <c r="D227" s="286">
        <v>1561057683.3</v>
      </c>
      <c r="E227" s="286">
        <v>1362604192.1700003</v>
      </c>
      <c r="F227" s="287">
        <v>-12.712758359478338</v>
      </c>
      <c r="G227" s="286">
        <v>1362604192.1700003</v>
      </c>
    </row>
    <row r="228" spans="1:7" s="300" customFormat="1" ht="31.5" customHeight="1">
      <c r="A228" s="274" t="s">
        <v>773</v>
      </c>
      <c r="B228" s="275"/>
      <c r="C228" s="276"/>
      <c r="D228" s="273"/>
      <c r="E228" s="273"/>
      <c r="F228" s="277" t="s">
        <v>81</v>
      </c>
      <c r="G228" s="273"/>
    </row>
    <row r="229" spans="1:7" s="300" customFormat="1" ht="15.75">
      <c r="A229" s="274">
        <v>1</v>
      </c>
      <c r="B229" s="278" t="s">
        <v>743</v>
      </c>
      <c r="C229" s="279"/>
      <c r="D229" s="273"/>
      <c r="E229" s="273"/>
      <c r="F229" s="277" t="s">
        <v>81</v>
      </c>
      <c r="G229" s="273"/>
    </row>
    <row r="230" spans="1:7" s="300" customFormat="1" ht="15.75">
      <c r="A230" s="274"/>
      <c r="B230" s="275">
        <v>3136</v>
      </c>
      <c r="C230" s="280" t="s">
        <v>202</v>
      </c>
      <c r="D230" s="273">
        <v>9157958.2100000009</v>
      </c>
      <c r="E230" s="273">
        <v>9286688.3399999999</v>
      </c>
      <c r="F230" s="277">
        <v>1.4056640907078233</v>
      </c>
      <c r="G230" s="273">
        <v>9286688.3399999999</v>
      </c>
    </row>
    <row r="231" spans="1:7" s="300" customFormat="1" ht="15.75">
      <c r="A231" s="274"/>
      <c r="B231" s="275">
        <v>3290</v>
      </c>
      <c r="C231" s="280" t="s">
        <v>57</v>
      </c>
      <c r="D231" s="273">
        <v>2107332836.8399999</v>
      </c>
      <c r="E231" s="273">
        <v>3391514445.6500001</v>
      </c>
      <c r="F231" s="277">
        <v>60.938717717494676</v>
      </c>
      <c r="G231" s="273">
        <v>3391514445.6500001</v>
      </c>
    </row>
    <row r="232" spans="1:7" s="300" customFormat="1" ht="15.75">
      <c r="A232" s="274"/>
      <c r="B232" s="275">
        <v>3291</v>
      </c>
      <c r="C232" s="280" t="s">
        <v>54</v>
      </c>
      <c r="D232" s="273">
        <v>982762913.52999997</v>
      </c>
      <c r="E232" s="273">
        <v>1431106198.3800001</v>
      </c>
      <c r="F232" s="277">
        <v>45.620696373206592</v>
      </c>
      <c r="G232" s="273">
        <v>1431106198.3800001</v>
      </c>
    </row>
    <row r="233" spans="1:7" s="300" customFormat="1" ht="15.75">
      <c r="A233" s="274"/>
      <c r="B233" s="275">
        <v>3295</v>
      </c>
      <c r="C233" s="280" t="s">
        <v>194</v>
      </c>
      <c r="D233" s="273">
        <v>2345.38</v>
      </c>
      <c r="E233" s="273">
        <v>3152.88</v>
      </c>
      <c r="F233" s="277">
        <v>34.429388841040684</v>
      </c>
      <c r="G233" s="273">
        <v>3152.88</v>
      </c>
    </row>
    <row r="234" spans="1:7" s="300" customFormat="1" ht="15.75">
      <c r="A234" s="274"/>
      <c r="B234" s="275">
        <v>3296</v>
      </c>
      <c r="C234" s="280" t="s">
        <v>211</v>
      </c>
      <c r="D234" s="273">
        <v>79459915.370000005</v>
      </c>
      <c r="E234" s="273">
        <v>186005319.47</v>
      </c>
      <c r="F234" s="277">
        <v>134.08698411504486</v>
      </c>
      <c r="G234" s="273">
        <v>186005319.47</v>
      </c>
    </row>
    <row r="235" spans="1:7" s="300" customFormat="1" ht="15.75">
      <c r="A235" s="274"/>
      <c r="B235" s="275"/>
      <c r="C235" s="276" t="s">
        <v>744</v>
      </c>
      <c r="D235" s="283">
        <v>3178715969.3299999</v>
      </c>
      <c r="E235" s="283">
        <v>5017915804.7200012</v>
      </c>
      <c r="F235" s="284">
        <v>57.859835642303779</v>
      </c>
      <c r="G235" s="283">
        <v>5017915804.7200012</v>
      </c>
    </row>
    <row r="236" spans="1:7" s="300" customFormat="1" ht="31.5" customHeight="1">
      <c r="A236" s="274">
        <v>10</v>
      </c>
      <c r="B236" s="278" t="s">
        <v>745</v>
      </c>
      <c r="C236" s="279"/>
      <c r="D236" s="273"/>
      <c r="E236" s="273"/>
      <c r="F236" s="277" t="s">
        <v>81</v>
      </c>
      <c r="G236" s="273"/>
    </row>
    <row r="237" spans="1:7" s="300" customFormat="1" ht="15.75">
      <c r="A237" s="274"/>
      <c r="B237" s="275">
        <v>3246</v>
      </c>
      <c r="C237" s="280" t="s">
        <v>355</v>
      </c>
      <c r="D237" s="273">
        <v>40090</v>
      </c>
      <c r="E237" s="273">
        <v>40425</v>
      </c>
      <c r="F237" s="277">
        <v>0.83561985532551764</v>
      </c>
      <c r="G237" s="273">
        <v>40425</v>
      </c>
    </row>
    <row r="238" spans="1:7" s="300" customFormat="1" ht="15.75">
      <c r="A238" s="274"/>
      <c r="B238" s="275">
        <v>3310</v>
      </c>
      <c r="C238" s="280" t="s">
        <v>372</v>
      </c>
      <c r="D238" s="273">
        <v>23307035.050000001</v>
      </c>
      <c r="E238" s="273">
        <v>26689031.379999999</v>
      </c>
      <c r="F238" s="277">
        <v>14.510624464865163</v>
      </c>
      <c r="G238" s="273">
        <v>26689031.379999999</v>
      </c>
    </row>
    <row r="239" spans="1:7" s="300" customFormat="1" ht="15.75">
      <c r="A239" s="274"/>
      <c r="B239" s="275">
        <v>3311</v>
      </c>
      <c r="C239" s="280" t="s">
        <v>373</v>
      </c>
      <c r="D239" s="273">
        <v>300</v>
      </c>
      <c r="E239" s="273">
        <v>0</v>
      </c>
      <c r="F239" s="277">
        <v>-100</v>
      </c>
      <c r="G239" s="273">
        <v>0</v>
      </c>
    </row>
    <row r="240" spans="1:7" s="300" customFormat="1" ht="15.75">
      <c r="A240" s="274"/>
      <c r="B240" s="275">
        <v>3313</v>
      </c>
      <c r="C240" s="280" t="s">
        <v>374</v>
      </c>
      <c r="D240" s="273">
        <v>6836038.4800000004</v>
      </c>
      <c r="E240" s="273">
        <v>8315020</v>
      </c>
      <c r="F240" s="277">
        <v>21.635067215127783</v>
      </c>
      <c r="G240" s="273">
        <v>8315020</v>
      </c>
    </row>
    <row r="241" spans="1:7" s="300" customFormat="1" ht="15.75">
      <c r="A241" s="274"/>
      <c r="B241" s="275">
        <v>3329</v>
      </c>
      <c r="C241" s="280" t="s">
        <v>376</v>
      </c>
      <c r="D241" s="273">
        <v>2798746.7</v>
      </c>
      <c r="E241" s="273">
        <v>2551399.64</v>
      </c>
      <c r="F241" s="277">
        <v>-8.8377794246260315</v>
      </c>
      <c r="G241" s="273">
        <v>2551399.64</v>
      </c>
    </row>
    <row r="242" spans="1:7" s="300" customFormat="1" ht="15.75">
      <c r="A242" s="274"/>
      <c r="B242" s="275">
        <v>3338</v>
      </c>
      <c r="C242" s="280" t="s">
        <v>377</v>
      </c>
      <c r="D242" s="273">
        <v>3894809.83</v>
      </c>
      <c r="E242" s="273">
        <v>3923674.27</v>
      </c>
      <c r="F242" s="277">
        <v>0.741100111683757</v>
      </c>
      <c r="G242" s="273">
        <v>3923674.27</v>
      </c>
    </row>
    <row r="243" spans="1:7" s="300" customFormat="1" ht="15.75">
      <c r="A243" s="274"/>
      <c r="B243" s="275">
        <v>3366</v>
      </c>
      <c r="C243" s="280" t="s">
        <v>380</v>
      </c>
      <c r="D243" s="273">
        <v>25958811.059999999</v>
      </c>
      <c r="E243" s="273">
        <v>26526489.66</v>
      </c>
      <c r="F243" s="277">
        <v>2.1868436065422849</v>
      </c>
      <c r="G243" s="273">
        <v>26526489.66</v>
      </c>
    </row>
    <row r="244" spans="1:7" s="300" customFormat="1" ht="15.75">
      <c r="A244" s="274"/>
      <c r="B244" s="275">
        <v>3372</v>
      </c>
      <c r="C244" s="280" t="s">
        <v>383</v>
      </c>
      <c r="D244" s="273">
        <v>5750</v>
      </c>
      <c r="E244" s="273">
        <v>6850</v>
      </c>
      <c r="F244" s="277">
        <v>19.130434782608695</v>
      </c>
      <c r="G244" s="273">
        <v>6850</v>
      </c>
    </row>
    <row r="245" spans="1:7" s="300" customFormat="1" ht="15.75">
      <c r="A245" s="274"/>
      <c r="B245" s="275">
        <v>3374</v>
      </c>
      <c r="C245" s="280" t="s">
        <v>385</v>
      </c>
      <c r="D245" s="273">
        <v>14430.6</v>
      </c>
      <c r="E245" s="273">
        <v>7343.81</v>
      </c>
      <c r="F245" s="277">
        <v>-49.109461838038612</v>
      </c>
      <c r="G245" s="273">
        <v>7343.81</v>
      </c>
    </row>
    <row r="246" spans="1:7" s="300" customFormat="1" ht="15.75">
      <c r="A246" s="274"/>
      <c r="B246" s="275">
        <v>3377</v>
      </c>
      <c r="C246" s="280" t="s">
        <v>387</v>
      </c>
      <c r="D246" s="273">
        <v>3074.06</v>
      </c>
      <c r="E246" s="273">
        <v>25</v>
      </c>
      <c r="F246" s="277">
        <v>-99.186743264607713</v>
      </c>
      <c r="G246" s="273">
        <v>25</v>
      </c>
    </row>
    <row r="247" spans="1:7" s="300" customFormat="1" ht="15.75">
      <c r="A247" s="274"/>
      <c r="B247" s="275">
        <v>3378</v>
      </c>
      <c r="C247" s="280" t="s">
        <v>388</v>
      </c>
      <c r="D247" s="273">
        <v>14629029.289999999</v>
      </c>
      <c r="E247" s="273">
        <v>15134980.880000001</v>
      </c>
      <c r="F247" s="277">
        <v>3.4585451978406816</v>
      </c>
      <c r="G247" s="273">
        <v>15134980.880000001</v>
      </c>
    </row>
    <row r="248" spans="1:7" s="300" customFormat="1" ht="15.75">
      <c r="A248" s="274"/>
      <c r="B248" s="275">
        <v>3381</v>
      </c>
      <c r="C248" s="280" t="s">
        <v>390</v>
      </c>
      <c r="D248" s="273">
        <v>6401615.8099999996</v>
      </c>
      <c r="E248" s="273">
        <v>7853075.7800000003</v>
      </c>
      <c r="F248" s="277">
        <v>22.673337686598856</v>
      </c>
      <c r="G248" s="273">
        <v>7853075.7800000003</v>
      </c>
    </row>
    <row r="249" spans="1:7" s="300" customFormat="1" ht="15.75">
      <c r="A249" s="274"/>
      <c r="B249" s="275">
        <v>3383</v>
      </c>
      <c r="C249" s="280" t="s">
        <v>392</v>
      </c>
      <c r="D249" s="273">
        <v>5054042.46</v>
      </c>
      <c r="E249" s="273">
        <v>5500602.9299999997</v>
      </c>
      <c r="F249" s="277">
        <v>8.8357087130605496</v>
      </c>
      <c r="G249" s="273">
        <v>5500602.9299999997</v>
      </c>
    </row>
    <row r="250" spans="1:7" s="300" customFormat="1" ht="15.75">
      <c r="A250" s="274"/>
      <c r="B250" s="275">
        <v>3384</v>
      </c>
      <c r="C250" s="280" t="s">
        <v>393</v>
      </c>
      <c r="D250" s="273">
        <v>697863.43</v>
      </c>
      <c r="E250" s="273">
        <v>903594</v>
      </c>
      <c r="F250" s="277">
        <v>29.480061736434582</v>
      </c>
      <c r="G250" s="273">
        <v>903594</v>
      </c>
    </row>
    <row r="251" spans="1:7" s="300" customFormat="1" ht="15.75">
      <c r="A251" s="274"/>
      <c r="B251" s="275">
        <v>3386</v>
      </c>
      <c r="C251" s="280" t="s">
        <v>394</v>
      </c>
      <c r="D251" s="273">
        <v>21677</v>
      </c>
      <c r="E251" s="273">
        <v>24170</v>
      </c>
      <c r="F251" s="277">
        <v>11.500668911749781</v>
      </c>
      <c r="G251" s="273">
        <v>24170</v>
      </c>
    </row>
    <row r="252" spans="1:7" s="300" customFormat="1" ht="15.75">
      <c r="A252" s="274"/>
      <c r="B252" s="275">
        <v>3553</v>
      </c>
      <c r="C252" s="280" t="s">
        <v>423</v>
      </c>
      <c r="D252" s="273">
        <v>5031615.99</v>
      </c>
      <c r="E252" s="273">
        <v>7834721.6699999999</v>
      </c>
      <c r="F252" s="277">
        <v>55.709849193002491</v>
      </c>
      <c r="G252" s="273">
        <v>7834721.6699999999</v>
      </c>
    </row>
    <row r="253" spans="1:7" s="300" customFormat="1" ht="15.75">
      <c r="A253" s="274"/>
      <c r="B253" s="275"/>
      <c r="C253" s="276" t="s">
        <v>746</v>
      </c>
      <c r="D253" s="283">
        <v>94694929.760000005</v>
      </c>
      <c r="E253" s="283">
        <v>105311404.02</v>
      </c>
      <c r="F253" s="284">
        <v>11.211238328078348</v>
      </c>
      <c r="G253" s="283">
        <v>105311404.02</v>
      </c>
    </row>
    <row r="254" spans="1:7" s="300" customFormat="1" ht="31.5" customHeight="1">
      <c r="A254" s="274">
        <v>20</v>
      </c>
      <c r="B254" s="278" t="s">
        <v>747</v>
      </c>
      <c r="C254" s="279"/>
      <c r="D254" s="273"/>
      <c r="E254" s="273"/>
      <c r="F254" s="277" t="s">
        <v>81</v>
      </c>
      <c r="G254" s="273"/>
    </row>
    <row r="255" spans="1:7" s="300" customFormat="1" ht="15.75">
      <c r="A255" s="274"/>
      <c r="B255" s="275">
        <v>3339</v>
      </c>
      <c r="C255" s="280" t="s">
        <v>378</v>
      </c>
      <c r="D255" s="273">
        <v>18332</v>
      </c>
      <c r="E255" s="273">
        <v>9884</v>
      </c>
      <c r="F255" s="277">
        <v>-46.083351516473925</v>
      </c>
      <c r="G255" s="273">
        <v>9884</v>
      </c>
    </row>
    <row r="256" spans="1:7" s="300" customFormat="1" ht="15.75">
      <c r="A256" s="274"/>
      <c r="B256" s="275">
        <v>3370</v>
      </c>
      <c r="C256" s="280" t="s">
        <v>381</v>
      </c>
      <c r="D256" s="273">
        <v>7267</v>
      </c>
      <c r="E256" s="273">
        <v>36055</v>
      </c>
      <c r="F256" s="277">
        <v>396.14696573551674</v>
      </c>
      <c r="G256" s="273">
        <v>36055</v>
      </c>
    </row>
    <row r="257" spans="1:7" s="300" customFormat="1" ht="15.75">
      <c r="A257" s="274"/>
      <c r="B257" s="275">
        <v>3373</v>
      </c>
      <c r="C257" s="280" t="s">
        <v>384</v>
      </c>
      <c r="D257" s="273">
        <v>60410</v>
      </c>
      <c r="E257" s="273">
        <v>85440</v>
      </c>
      <c r="F257" s="277">
        <v>41.433537493792414</v>
      </c>
      <c r="G257" s="273">
        <v>85440</v>
      </c>
    </row>
    <row r="258" spans="1:7" s="300" customFormat="1" ht="15.75">
      <c r="A258" s="274"/>
      <c r="B258" s="293"/>
      <c r="C258" s="288" t="s">
        <v>748</v>
      </c>
      <c r="D258" s="283">
        <v>86009</v>
      </c>
      <c r="E258" s="283">
        <v>131379</v>
      </c>
      <c r="F258" s="284">
        <v>52.75029357392831</v>
      </c>
      <c r="G258" s="283">
        <v>131379</v>
      </c>
    </row>
    <row r="259" spans="1:7" s="300" customFormat="1" ht="31.5" customHeight="1">
      <c r="A259" s="274">
        <v>25</v>
      </c>
      <c r="B259" s="278" t="s">
        <v>749</v>
      </c>
      <c r="C259" s="279"/>
      <c r="D259" s="273"/>
      <c r="E259" s="273"/>
      <c r="F259" s="277" t="s">
        <v>81</v>
      </c>
      <c r="G259" s="273"/>
    </row>
    <row r="260" spans="1:7" s="300" customFormat="1" ht="15.75">
      <c r="A260" s="274"/>
      <c r="B260" s="275">
        <v>3314</v>
      </c>
      <c r="C260" s="280" t="s">
        <v>375</v>
      </c>
      <c r="D260" s="273">
        <v>11121397.050000001</v>
      </c>
      <c r="E260" s="273">
        <v>16037430.15</v>
      </c>
      <c r="F260" s="277">
        <v>44.2033773086089</v>
      </c>
      <c r="G260" s="273">
        <v>16037430.15</v>
      </c>
    </row>
    <row r="261" spans="1:7" s="300" customFormat="1" ht="15.75">
      <c r="A261" s="274"/>
      <c r="B261" s="275">
        <v>3379</v>
      </c>
      <c r="C261" s="280" t="s">
        <v>389</v>
      </c>
      <c r="D261" s="273">
        <v>111514.86</v>
      </c>
      <c r="E261" s="273">
        <v>189284.37</v>
      </c>
      <c r="F261" s="277">
        <v>69.739145078960775</v>
      </c>
      <c r="G261" s="273">
        <v>189284.37</v>
      </c>
    </row>
    <row r="262" spans="1:7" s="300" customFormat="1" ht="15.75">
      <c r="A262" s="274"/>
      <c r="B262" s="293"/>
      <c r="C262" s="276" t="s">
        <v>750</v>
      </c>
      <c r="D262" s="283">
        <v>11232911.91</v>
      </c>
      <c r="E262" s="283">
        <v>16226714.52</v>
      </c>
      <c r="F262" s="284">
        <v>44.456883931888676</v>
      </c>
      <c r="G262" s="283">
        <v>16226714.52</v>
      </c>
    </row>
    <row r="263" spans="1:7" s="300" customFormat="1" ht="31.5" customHeight="1">
      <c r="A263" s="274">
        <v>30</v>
      </c>
      <c r="B263" s="278" t="s">
        <v>751</v>
      </c>
      <c r="C263" s="279"/>
      <c r="D263" s="273"/>
      <c r="E263" s="273"/>
      <c r="F263" s="277" t="s">
        <v>81</v>
      </c>
      <c r="G263" s="273"/>
    </row>
    <row r="264" spans="1:7" s="300" customFormat="1" ht="15.75">
      <c r="A264" s="274"/>
      <c r="B264" s="275">
        <v>3245</v>
      </c>
      <c r="C264" s="280" t="s">
        <v>354</v>
      </c>
      <c r="D264" s="273">
        <v>41235</v>
      </c>
      <c r="E264" s="273">
        <v>42260</v>
      </c>
      <c r="F264" s="277">
        <v>2.485752394810234</v>
      </c>
      <c r="G264" s="273">
        <v>42260</v>
      </c>
    </row>
    <row r="265" spans="1:7" s="300" customFormat="1" ht="15.75">
      <c r="A265" s="274"/>
      <c r="B265" s="275">
        <v>3301</v>
      </c>
      <c r="C265" s="280" t="s">
        <v>369</v>
      </c>
      <c r="D265" s="273">
        <v>1915835.01</v>
      </c>
      <c r="E265" s="273">
        <v>1033540.85</v>
      </c>
      <c r="F265" s="277">
        <v>-46.052721418844939</v>
      </c>
      <c r="G265" s="273">
        <v>1033540.85</v>
      </c>
    </row>
    <row r="266" spans="1:7" s="300" customFormat="1" ht="15.75">
      <c r="A266" s="274"/>
      <c r="B266" s="275">
        <v>3302</v>
      </c>
      <c r="C266" s="280" t="s">
        <v>370</v>
      </c>
      <c r="D266" s="273">
        <v>2810194.59</v>
      </c>
      <c r="E266" s="273">
        <v>793581.74</v>
      </c>
      <c r="F266" s="277">
        <v>-71.760612491962689</v>
      </c>
      <c r="G266" s="273">
        <v>793581.74</v>
      </c>
    </row>
    <row r="267" spans="1:7" s="300" customFormat="1" ht="15.75">
      <c r="A267" s="274"/>
      <c r="B267" s="275">
        <v>3305</v>
      </c>
      <c r="C267" s="280" t="s">
        <v>371</v>
      </c>
      <c r="D267" s="273">
        <v>450660.39</v>
      </c>
      <c r="E267" s="273">
        <v>541082.52</v>
      </c>
      <c r="F267" s="277">
        <v>20.064361547283976</v>
      </c>
      <c r="G267" s="273">
        <v>541082.52</v>
      </c>
    </row>
    <row r="268" spans="1:7" s="300" customFormat="1" ht="15.75">
      <c r="A268" s="274"/>
      <c r="B268" s="275">
        <v>3364</v>
      </c>
      <c r="C268" s="280" t="s">
        <v>379</v>
      </c>
      <c r="D268" s="273">
        <v>8378213.6900000004</v>
      </c>
      <c r="E268" s="273">
        <v>8669869.8499999996</v>
      </c>
      <c r="F268" s="277">
        <v>3.4811258197927297</v>
      </c>
      <c r="G268" s="273">
        <v>8669869.8499999996</v>
      </c>
    </row>
    <row r="269" spans="1:7" s="300" customFormat="1" ht="15.75">
      <c r="A269" s="274"/>
      <c r="B269" s="275">
        <v>3371</v>
      </c>
      <c r="C269" s="280" t="s">
        <v>382</v>
      </c>
      <c r="D269" s="273">
        <v>36258166.909999996</v>
      </c>
      <c r="E269" s="273">
        <v>37115863.869999997</v>
      </c>
      <c r="F269" s="277">
        <v>2.3655276399630898</v>
      </c>
      <c r="G269" s="273">
        <v>37115863.869999997</v>
      </c>
    </row>
    <row r="270" spans="1:7" s="300" customFormat="1" ht="15.75">
      <c r="A270" s="274"/>
      <c r="B270" s="275">
        <v>3375</v>
      </c>
      <c r="C270" s="280" t="s">
        <v>386</v>
      </c>
      <c r="D270" s="273">
        <v>59872194.859999999</v>
      </c>
      <c r="E270" s="273">
        <v>59693945.789999999</v>
      </c>
      <c r="F270" s="277">
        <v>-0.29771594379795596</v>
      </c>
      <c r="G270" s="273">
        <v>59693945.789999999</v>
      </c>
    </row>
    <row r="271" spans="1:7" s="300" customFormat="1" ht="15.75">
      <c r="A271" s="274"/>
      <c r="B271" s="275">
        <v>3382</v>
      </c>
      <c r="C271" s="280" t="s">
        <v>391</v>
      </c>
      <c r="D271" s="273">
        <v>1519170</v>
      </c>
      <c r="E271" s="273">
        <v>1987100.18</v>
      </c>
      <c r="F271" s="277">
        <v>30.801699612288285</v>
      </c>
      <c r="G271" s="273">
        <v>1987100.18</v>
      </c>
    </row>
    <row r="272" spans="1:7" s="300" customFormat="1" ht="15.75">
      <c r="A272" s="274"/>
      <c r="B272" s="275"/>
      <c r="C272" s="276" t="s">
        <v>752</v>
      </c>
      <c r="D272" s="283">
        <v>111245670.44999999</v>
      </c>
      <c r="E272" s="283">
        <v>109877244.80000001</v>
      </c>
      <c r="F272" s="284">
        <v>-1.2300934000078887</v>
      </c>
      <c r="G272" s="283">
        <v>109877244.80000001</v>
      </c>
    </row>
    <row r="273" spans="1:7" s="300" customFormat="1" ht="31.5" customHeight="1">
      <c r="A273" s="274" t="s">
        <v>774</v>
      </c>
      <c r="B273" s="278" t="s">
        <v>631</v>
      </c>
      <c r="C273" s="279"/>
      <c r="D273" s="273"/>
      <c r="E273" s="273"/>
      <c r="F273" s="277" t="s">
        <v>81</v>
      </c>
      <c r="G273" s="273"/>
    </row>
    <row r="274" spans="1:7" s="300" customFormat="1" ht="15.75">
      <c r="A274" s="274"/>
      <c r="B274" s="275">
        <v>3318</v>
      </c>
      <c r="C274" s="280" t="s">
        <v>632</v>
      </c>
      <c r="D274" s="273">
        <v>104499116.70999999</v>
      </c>
      <c r="E274" s="273">
        <v>69612283.319999993</v>
      </c>
      <c r="F274" s="277">
        <v>-33.384811746127916</v>
      </c>
      <c r="G274" s="273">
        <v>69612283.319999993</v>
      </c>
    </row>
    <row r="275" spans="1:7" s="300" customFormat="1" ht="15.75">
      <c r="A275" s="274"/>
      <c r="B275" s="275"/>
      <c r="C275" s="276" t="s">
        <v>649</v>
      </c>
      <c r="D275" s="283">
        <v>104499116.70999999</v>
      </c>
      <c r="E275" s="283">
        <v>69612283.319999993</v>
      </c>
      <c r="F275" s="284">
        <v>-33.384811746127916</v>
      </c>
      <c r="G275" s="283">
        <v>69612283.319999993</v>
      </c>
    </row>
    <row r="276" spans="1:7" s="300" customFormat="1" ht="31.5" customHeight="1">
      <c r="A276" s="274" t="s">
        <v>775</v>
      </c>
      <c r="B276" s="278" t="s">
        <v>776</v>
      </c>
      <c r="C276" s="279"/>
      <c r="D276" s="273"/>
      <c r="E276" s="273"/>
      <c r="F276" s="277" t="s">
        <v>81</v>
      </c>
      <c r="G276" s="273"/>
    </row>
    <row r="277" spans="1:7" s="300" customFormat="1" ht="15.75">
      <c r="A277" s="274"/>
      <c r="B277" s="275">
        <v>3308</v>
      </c>
      <c r="C277" s="280" t="s">
        <v>543</v>
      </c>
      <c r="D277" s="273">
        <v>94162489.230000004</v>
      </c>
      <c r="E277" s="273">
        <v>92607810.430000007</v>
      </c>
      <c r="F277" s="277">
        <v>-1.6510595808513089</v>
      </c>
      <c r="G277" s="273">
        <v>92607810.430000007</v>
      </c>
    </row>
    <row r="278" spans="1:7" s="300" customFormat="1" ht="15.75">
      <c r="A278" s="274"/>
      <c r="B278" s="275">
        <v>3350</v>
      </c>
      <c r="C278" s="280" t="s">
        <v>544</v>
      </c>
      <c r="D278" s="273">
        <v>11801.19</v>
      </c>
      <c r="E278" s="273">
        <v>8999.73</v>
      </c>
      <c r="F278" s="277">
        <v>-23.738792443812876</v>
      </c>
      <c r="G278" s="273">
        <v>8999.73</v>
      </c>
    </row>
    <row r="279" spans="1:7" s="300" customFormat="1" ht="15.75">
      <c r="A279" s="274"/>
      <c r="B279" s="275"/>
      <c r="C279" s="276" t="s">
        <v>777</v>
      </c>
      <c r="D279" s="283">
        <v>94174290.420000002</v>
      </c>
      <c r="E279" s="283">
        <v>92616810.160000011</v>
      </c>
      <c r="F279" s="284">
        <v>-1.6538274438319793</v>
      </c>
      <c r="G279" s="283">
        <v>92616810.160000011</v>
      </c>
    </row>
    <row r="280" spans="1:7" s="300" customFormat="1" ht="31.5" customHeight="1">
      <c r="A280" s="274" t="s">
        <v>778</v>
      </c>
      <c r="B280" s="278" t="s">
        <v>779</v>
      </c>
      <c r="C280" s="279"/>
      <c r="D280" s="273"/>
      <c r="E280" s="273"/>
      <c r="F280" s="277" t="s">
        <v>81</v>
      </c>
      <c r="G280" s="273"/>
    </row>
    <row r="281" spans="1:7" s="300" customFormat="1" ht="15.75">
      <c r="A281" s="274"/>
      <c r="B281" s="275">
        <v>3315</v>
      </c>
      <c r="C281" s="280" t="s">
        <v>516</v>
      </c>
      <c r="D281" s="273">
        <v>476126049.33999997</v>
      </c>
      <c r="E281" s="273">
        <v>279166339.37</v>
      </c>
      <c r="F281" s="277">
        <v>-41.367135917688827</v>
      </c>
      <c r="G281" s="273">
        <v>279078391.76999998</v>
      </c>
    </row>
    <row r="282" spans="1:7" s="300" customFormat="1" ht="15.75">
      <c r="A282" s="274"/>
      <c r="B282" s="275">
        <v>3316</v>
      </c>
      <c r="C282" s="280" t="s">
        <v>517</v>
      </c>
      <c r="D282" s="273">
        <v>41206729.119999997</v>
      </c>
      <c r="E282" s="273">
        <v>-839979.03</v>
      </c>
      <c r="F282" s="277">
        <v>-102.0384511169374</v>
      </c>
      <c r="G282" s="273">
        <v>-843179.03</v>
      </c>
    </row>
    <row r="283" spans="1:7" s="300" customFormat="1" ht="15.75">
      <c r="A283" s="274"/>
      <c r="B283" s="275">
        <v>3319</v>
      </c>
      <c r="C283" s="280" t="s">
        <v>503</v>
      </c>
      <c r="D283" s="273">
        <v>504260.86</v>
      </c>
      <c r="E283" s="273">
        <v>486466.79</v>
      </c>
      <c r="F283" s="277">
        <v>-3.5287430398623454</v>
      </c>
      <c r="G283" s="273">
        <v>486466.79</v>
      </c>
    </row>
    <row r="284" spans="1:7" s="300" customFormat="1" ht="15.75">
      <c r="A284" s="274"/>
      <c r="B284" s="275">
        <v>3320</v>
      </c>
      <c r="C284" s="280" t="s">
        <v>504</v>
      </c>
      <c r="D284" s="273">
        <v>768923147.41999996</v>
      </c>
      <c r="E284" s="273">
        <v>1197826292.25</v>
      </c>
      <c r="F284" s="277">
        <v>55.779715602153054</v>
      </c>
      <c r="G284" s="273">
        <v>1197826292.25</v>
      </c>
    </row>
    <row r="285" spans="1:7" s="300" customFormat="1" ht="30">
      <c r="A285" s="274"/>
      <c r="B285" s="275">
        <v>3321</v>
      </c>
      <c r="C285" s="280" t="s">
        <v>505</v>
      </c>
      <c r="D285" s="273">
        <v>15378888.75</v>
      </c>
      <c r="E285" s="273">
        <v>7250128.0999999996</v>
      </c>
      <c r="F285" s="277">
        <v>-52.856619110402235</v>
      </c>
      <c r="G285" s="273">
        <v>3915405.43</v>
      </c>
    </row>
    <row r="286" spans="1:7" s="300" customFormat="1" ht="15.75">
      <c r="A286" s="274"/>
      <c r="B286" s="275">
        <v>3324</v>
      </c>
      <c r="C286" s="280" t="s">
        <v>506</v>
      </c>
      <c r="D286" s="273">
        <v>2226560.69</v>
      </c>
      <c r="E286" s="273">
        <v>1045915.14</v>
      </c>
      <c r="F286" s="277">
        <v>-53.025527455979649</v>
      </c>
      <c r="G286" s="273">
        <v>1045915.14</v>
      </c>
    </row>
    <row r="287" spans="1:7" s="300" customFormat="1" ht="15.75">
      <c r="A287" s="274"/>
      <c r="B287" s="275">
        <v>3325</v>
      </c>
      <c r="C287" s="280" t="s">
        <v>507</v>
      </c>
      <c r="D287" s="273">
        <v>292937100.97000003</v>
      </c>
      <c r="E287" s="273">
        <v>453122137.24000001</v>
      </c>
      <c r="F287" s="277">
        <v>54.682399648108991</v>
      </c>
      <c r="G287" s="273">
        <v>453122137.24000001</v>
      </c>
    </row>
    <row r="288" spans="1:7" s="300" customFormat="1" ht="30">
      <c r="A288" s="274"/>
      <c r="B288" s="275">
        <v>3326</v>
      </c>
      <c r="C288" s="280" t="s">
        <v>508</v>
      </c>
      <c r="D288" s="273">
        <v>8034703.9299999997</v>
      </c>
      <c r="E288" s="273">
        <v>6435825.4400000004</v>
      </c>
      <c r="F288" s="277">
        <v>-19.899656588839601</v>
      </c>
      <c r="G288" s="273">
        <v>5028532.33</v>
      </c>
    </row>
    <row r="289" spans="1:7" s="300" customFormat="1" ht="15.75">
      <c r="A289" s="274"/>
      <c r="B289" s="275">
        <v>3327</v>
      </c>
      <c r="C289" s="280" t="s">
        <v>509</v>
      </c>
      <c r="D289" s="273">
        <v>100640.18</v>
      </c>
      <c r="E289" s="273">
        <v>4430680.49</v>
      </c>
      <c r="F289" s="277">
        <v>4302.4965873471219</v>
      </c>
      <c r="G289" s="273">
        <v>4430680.49</v>
      </c>
    </row>
    <row r="290" spans="1:7" s="300" customFormat="1" ht="15.75">
      <c r="A290" s="274"/>
      <c r="B290" s="275">
        <v>3330</v>
      </c>
      <c r="C290" s="280" t="s">
        <v>518</v>
      </c>
      <c r="D290" s="273">
        <v>231493.51</v>
      </c>
      <c r="E290" s="273">
        <v>574973.17000000004</v>
      </c>
      <c r="F290" s="277">
        <v>148.37550305405972</v>
      </c>
      <c r="G290" s="273">
        <v>574973.17000000004</v>
      </c>
    </row>
    <row r="291" spans="1:7" s="300" customFormat="1" ht="15.75">
      <c r="A291" s="274"/>
      <c r="B291" s="275">
        <v>3331</v>
      </c>
      <c r="C291" s="280" t="s">
        <v>521</v>
      </c>
      <c r="D291" s="273">
        <v>245250.16</v>
      </c>
      <c r="E291" s="273">
        <v>497982.77</v>
      </c>
      <c r="F291" s="277">
        <v>103.05094602180891</v>
      </c>
      <c r="G291" s="273">
        <v>495135.77</v>
      </c>
    </row>
    <row r="292" spans="1:7" s="300" customFormat="1" ht="15.75">
      <c r="A292" s="274"/>
      <c r="B292" s="275">
        <v>3335</v>
      </c>
      <c r="C292" s="280" t="s">
        <v>510</v>
      </c>
      <c r="D292" s="273">
        <v>927888.02</v>
      </c>
      <c r="E292" s="273">
        <v>947411.2</v>
      </c>
      <c r="F292" s="277">
        <v>2.1040448393761926</v>
      </c>
      <c r="G292" s="273">
        <v>947411.2</v>
      </c>
    </row>
    <row r="293" spans="1:7" s="300" customFormat="1" ht="15.75">
      <c r="A293" s="274"/>
      <c r="B293" s="275">
        <v>3337</v>
      </c>
      <c r="C293" s="280" t="s">
        <v>522</v>
      </c>
      <c r="D293" s="273">
        <v>10732071.99</v>
      </c>
      <c r="E293" s="273">
        <v>17494109.960000001</v>
      </c>
      <c r="F293" s="277">
        <v>63.007758206437458</v>
      </c>
      <c r="G293" s="273">
        <v>17494109.960000001</v>
      </c>
    </row>
    <row r="294" spans="1:7" s="300" customFormat="1" ht="15.75">
      <c r="A294" s="274"/>
      <c r="B294" s="275">
        <v>3340</v>
      </c>
      <c r="C294" s="280" t="s">
        <v>523</v>
      </c>
      <c r="D294" s="273">
        <v>42452261.890000001</v>
      </c>
      <c r="E294" s="273">
        <v>61355478.990000002</v>
      </c>
      <c r="F294" s="277">
        <v>44.528174138237894</v>
      </c>
      <c r="G294" s="273">
        <v>61355478.990000002</v>
      </c>
    </row>
    <row r="295" spans="1:7" s="300" customFormat="1" ht="15.75">
      <c r="A295" s="274"/>
      <c r="B295" s="275">
        <v>3341</v>
      </c>
      <c r="C295" s="280" t="s">
        <v>524</v>
      </c>
      <c r="D295" s="273">
        <v>7240638.25</v>
      </c>
      <c r="E295" s="273">
        <v>10721476.08</v>
      </c>
      <c r="F295" s="277">
        <v>48.073632597236852</v>
      </c>
      <c r="G295" s="273">
        <v>10721476.08</v>
      </c>
    </row>
    <row r="296" spans="1:7" s="300" customFormat="1" ht="15.75">
      <c r="A296" s="274"/>
      <c r="B296" s="275">
        <v>3342</v>
      </c>
      <c r="C296" s="280" t="s">
        <v>525</v>
      </c>
      <c r="D296" s="273">
        <v>2210367.88</v>
      </c>
      <c r="E296" s="273">
        <v>2434504.61</v>
      </c>
      <c r="F296" s="277">
        <v>10.140245523292711</v>
      </c>
      <c r="G296" s="273">
        <v>2434504.61</v>
      </c>
    </row>
    <row r="297" spans="1:7" s="300" customFormat="1" ht="15.75">
      <c r="A297" s="274"/>
      <c r="B297" s="275">
        <v>3344</v>
      </c>
      <c r="C297" s="280" t="s">
        <v>513</v>
      </c>
      <c r="D297" s="273">
        <v>3854864.06</v>
      </c>
      <c r="E297" s="273">
        <v>4013565.91</v>
      </c>
      <c r="F297" s="277">
        <v>4.116924683460824</v>
      </c>
      <c r="G297" s="273">
        <v>4013565.91</v>
      </c>
    </row>
    <row r="298" spans="1:7" s="300" customFormat="1" ht="15.75">
      <c r="A298" s="274"/>
      <c r="B298" s="275">
        <v>3349</v>
      </c>
      <c r="C298" s="280" t="s">
        <v>500</v>
      </c>
      <c r="D298" s="273">
        <v>16412417.27</v>
      </c>
      <c r="E298" s="273">
        <v>11193116.810000001</v>
      </c>
      <c r="F298" s="277">
        <v>-31.800924715339018</v>
      </c>
      <c r="G298" s="273">
        <v>11193116.810000001</v>
      </c>
    </row>
    <row r="299" spans="1:7" s="300" customFormat="1" ht="15.75">
      <c r="A299" s="274"/>
      <c r="B299" s="275"/>
      <c r="C299" s="276" t="s">
        <v>780</v>
      </c>
      <c r="D299" s="283">
        <v>1689745334.2900004</v>
      </c>
      <c r="E299" s="283">
        <v>2058156425.2900002</v>
      </c>
      <c r="F299" s="284">
        <v>21.802758292852413</v>
      </c>
      <c r="G299" s="283">
        <v>2053320414.9100001</v>
      </c>
    </row>
    <row r="300" spans="1:7" s="300" customFormat="1" ht="31.5" customHeight="1">
      <c r="A300" s="274">
        <v>90</v>
      </c>
      <c r="B300" s="278" t="s">
        <v>755</v>
      </c>
      <c r="C300" s="279"/>
      <c r="D300" s="273"/>
      <c r="E300" s="273"/>
      <c r="F300" s="277" t="s">
        <v>81</v>
      </c>
      <c r="G300" s="273"/>
    </row>
    <row r="301" spans="1:7" s="300" customFormat="1" ht="30">
      <c r="A301" s="274"/>
      <c r="B301" s="275">
        <v>3307</v>
      </c>
      <c r="C301" s="280" t="s">
        <v>562</v>
      </c>
      <c r="D301" s="273">
        <v>241364053.62</v>
      </c>
      <c r="E301" s="273">
        <v>195092135.90000001</v>
      </c>
      <c r="F301" s="277">
        <v>-19.171006214889736</v>
      </c>
      <c r="G301" s="273">
        <v>195092135.90000001</v>
      </c>
    </row>
    <row r="302" spans="1:7" s="300" customFormat="1" ht="15.75">
      <c r="A302" s="274"/>
      <c r="B302" s="275">
        <v>3328</v>
      </c>
      <c r="C302" s="280" t="s">
        <v>563</v>
      </c>
      <c r="D302" s="273">
        <v>14626460.58</v>
      </c>
      <c r="E302" s="273">
        <v>18487236.329999998</v>
      </c>
      <c r="F302" s="277">
        <v>26.395830548910542</v>
      </c>
      <c r="G302" s="273">
        <v>18487236.329999998</v>
      </c>
    </row>
    <row r="303" spans="1:7" s="300" customFormat="1" ht="15.75">
      <c r="A303" s="274"/>
      <c r="B303" s="275">
        <v>3393</v>
      </c>
      <c r="C303" s="280" t="s">
        <v>565</v>
      </c>
      <c r="D303" s="273">
        <v>259112.5</v>
      </c>
      <c r="E303" s="273">
        <v>955833.53</v>
      </c>
      <c r="F303" s="277">
        <v>268.88746393940858</v>
      </c>
      <c r="G303" s="273">
        <v>955833.53</v>
      </c>
    </row>
    <row r="304" spans="1:7" s="300" customFormat="1" ht="15.75">
      <c r="A304" s="274"/>
      <c r="B304" s="293"/>
      <c r="C304" s="276" t="s">
        <v>756</v>
      </c>
      <c r="D304" s="283">
        <v>256249626.70000002</v>
      </c>
      <c r="E304" s="283">
        <v>214535205.76000002</v>
      </c>
      <c r="F304" s="284">
        <v>-16.278822130280197</v>
      </c>
      <c r="G304" s="283">
        <v>214535205.76000002</v>
      </c>
    </row>
    <row r="305" spans="1:7" s="300" customFormat="1" ht="31.5" customHeight="1">
      <c r="A305" s="274" t="s">
        <v>781</v>
      </c>
      <c r="B305" s="275"/>
      <c r="C305" s="280"/>
      <c r="D305" s="286">
        <v>5540643858.5700006</v>
      </c>
      <c r="E305" s="286">
        <v>7684383271.590003</v>
      </c>
      <c r="F305" s="287">
        <v>38.691160589651865</v>
      </c>
      <c r="G305" s="286">
        <v>7679547261.2100019</v>
      </c>
    </row>
    <row r="306" spans="1:7" s="300" customFormat="1" ht="31.5" customHeight="1">
      <c r="A306" s="274" t="s">
        <v>782</v>
      </c>
      <c r="B306" s="275"/>
      <c r="C306" s="276"/>
      <c r="D306" s="273"/>
      <c r="E306" s="273"/>
      <c r="F306" s="277" t="s">
        <v>81</v>
      </c>
      <c r="G306" s="273"/>
    </row>
    <row r="307" spans="1:7" s="300" customFormat="1" ht="15.75">
      <c r="A307" s="274">
        <v>10</v>
      </c>
      <c r="B307" s="278" t="s">
        <v>745</v>
      </c>
      <c r="C307" s="279"/>
      <c r="D307" s="273"/>
      <c r="E307" s="273"/>
      <c r="F307" s="277" t="s">
        <v>81</v>
      </c>
      <c r="G307" s="273"/>
    </row>
    <row r="308" spans="1:7" s="300" customFormat="1" ht="15.75">
      <c r="A308" s="274"/>
      <c r="B308" s="275">
        <v>3400</v>
      </c>
      <c r="C308" s="280" t="s">
        <v>396</v>
      </c>
      <c r="D308" s="273">
        <v>5992099.8499999996</v>
      </c>
      <c r="E308" s="273">
        <v>6061325.9900000002</v>
      </c>
      <c r="F308" s="277">
        <v>1.1552901609274853</v>
      </c>
      <c r="G308" s="273">
        <v>6061325.9900000002</v>
      </c>
    </row>
    <row r="309" spans="1:7" s="300" customFormat="1" ht="15.75">
      <c r="A309" s="274"/>
      <c r="B309" s="293"/>
      <c r="C309" s="276" t="s">
        <v>746</v>
      </c>
      <c r="D309" s="283">
        <v>5992099.8499999996</v>
      </c>
      <c r="E309" s="283">
        <v>6061325.9900000002</v>
      </c>
      <c r="F309" s="284">
        <v>1.1552901609274853</v>
      </c>
      <c r="G309" s="283">
        <v>6061325.9900000002</v>
      </c>
    </row>
    <row r="310" spans="1:7" s="300" customFormat="1" ht="31.5" customHeight="1">
      <c r="A310" s="274">
        <v>20</v>
      </c>
      <c r="B310" s="278" t="s">
        <v>747</v>
      </c>
      <c r="C310" s="279"/>
      <c r="D310" s="273"/>
      <c r="E310" s="273"/>
      <c r="F310" s="277" t="s">
        <v>81</v>
      </c>
      <c r="G310" s="273"/>
    </row>
    <row r="311" spans="1:7" s="300" customFormat="1" ht="15.75">
      <c r="A311" s="274"/>
      <c r="B311" s="275">
        <v>3402</v>
      </c>
      <c r="C311" s="280" t="s">
        <v>397</v>
      </c>
      <c r="D311" s="273">
        <v>93280</v>
      </c>
      <c r="E311" s="273">
        <v>75315</v>
      </c>
      <c r="F311" s="277">
        <v>-19.259219554030874</v>
      </c>
      <c r="G311" s="273">
        <v>75315</v>
      </c>
    </row>
    <row r="312" spans="1:7" s="300" customFormat="1" ht="15.75">
      <c r="A312" s="274"/>
      <c r="B312" s="275">
        <v>3404</v>
      </c>
      <c r="C312" s="280" t="s">
        <v>398</v>
      </c>
      <c r="D312" s="273">
        <v>9986.64</v>
      </c>
      <c r="E312" s="273">
        <v>5429.88</v>
      </c>
      <c r="F312" s="277">
        <v>-45.628559755833791</v>
      </c>
      <c r="G312" s="273">
        <v>5429.88</v>
      </c>
    </row>
    <row r="313" spans="1:7" s="300" customFormat="1" ht="15.75">
      <c r="A313" s="274"/>
      <c r="B313" s="275">
        <v>3410</v>
      </c>
      <c r="C313" s="280" t="s">
        <v>400</v>
      </c>
      <c r="D313" s="286">
        <v>4553935</v>
      </c>
      <c r="E313" s="286">
        <v>5688491.7199999997</v>
      </c>
      <c r="F313" s="287">
        <v>24.913766226351491</v>
      </c>
      <c r="G313" s="286">
        <v>5688491.7199999997</v>
      </c>
    </row>
    <row r="314" spans="1:7" s="300" customFormat="1" ht="15.75">
      <c r="A314" s="274"/>
      <c r="B314" s="293"/>
      <c r="C314" s="288" t="s">
        <v>748</v>
      </c>
      <c r="D314" s="286">
        <v>4657201.6399999997</v>
      </c>
      <c r="E314" s="286">
        <v>5769236.5999999996</v>
      </c>
      <c r="F314" s="287">
        <v>23.877749901333456</v>
      </c>
      <c r="G314" s="286">
        <v>5769236.5999999996</v>
      </c>
    </row>
    <row r="315" spans="1:7" s="300" customFormat="1" ht="31.5" customHeight="1">
      <c r="A315" s="274">
        <v>25</v>
      </c>
      <c r="B315" s="278" t="s">
        <v>749</v>
      </c>
      <c r="C315" s="279"/>
      <c r="D315" s="273"/>
      <c r="E315" s="273"/>
      <c r="F315" s="277" t="s">
        <v>81</v>
      </c>
      <c r="G315" s="273"/>
    </row>
    <row r="316" spans="1:7" s="300" customFormat="1" ht="15.75">
      <c r="A316" s="274"/>
      <c r="B316" s="275">
        <v>3422</v>
      </c>
      <c r="C316" s="280" t="s">
        <v>403</v>
      </c>
      <c r="D316" s="273">
        <v>1145511.01</v>
      </c>
      <c r="E316" s="273">
        <v>906840.61</v>
      </c>
      <c r="F316" s="277">
        <v>-20.835277698465774</v>
      </c>
      <c r="G316" s="273">
        <v>906840.61</v>
      </c>
    </row>
    <row r="317" spans="1:7" s="300" customFormat="1" ht="15.75">
      <c r="A317" s="274"/>
      <c r="B317" s="275"/>
      <c r="C317" s="276" t="s">
        <v>750</v>
      </c>
      <c r="D317" s="283">
        <v>1145511.01</v>
      </c>
      <c r="E317" s="283">
        <v>906840.61</v>
      </c>
      <c r="F317" s="284">
        <v>-20.835277698465774</v>
      </c>
      <c r="G317" s="283">
        <v>906840.61</v>
      </c>
    </row>
    <row r="318" spans="1:7" s="300" customFormat="1" ht="31.5" customHeight="1">
      <c r="A318" s="274">
        <v>30</v>
      </c>
      <c r="B318" s="278" t="s">
        <v>751</v>
      </c>
      <c r="C318" s="279"/>
      <c r="D318" s="273"/>
      <c r="E318" s="273"/>
      <c r="F318" s="277" t="s">
        <v>81</v>
      </c>
      <c r="G318" s="273"/>
    </row>
    <row r="319" spans="1:7" s="300" customFormat="1" ht="15.75">
      <c r="A319" s="274"/>
      <c r="B319" s="275">
        <v>3408</v>
      </c>
      <c r="C319" s="280" t="s">
        <v>399</v>
      </c>
      <c r="D319" s="273">
        <v>44433.82</v>
      </c>
      <c r="E319" s="273">
        <v>100</v>
      </c>
      <c r="F319" s="277">
        <v>-99.774946200889332</v>
      </c>
      <c r="G319" s="273">
        <v>100</v>
      </c>
    </row>
    <row r="320" spans="1:7" s="300" customFormat="1" ht="15.75">
      <c r="A320" s="274"/>
      <c r="B320" s="275">
        <v>3414</v>
      </c>
      <c r="C320" s="280" t="s">
        <v>401</v>
      </c>
      <c r="D320" s="273">
        <v>18165667.579999998</v>
      </c>
      <c r="E320" s="273">
        <v>18651949.960000001</v>
      </c>
      <c r="F320" s="277">
        <v>2.6769309625339006</v>
      </c>
      <c r="G320" s="273">
        <v>18651949.960000001</v>
      </c>
    </row>
    <row r="321" spans="1:7" s="300" customFormat="1" ht="15.75">
      <c r="A321" s="274"/>
      <c r="B321" s="275">
        <v>3420</v>
      </c>
      <c r="C321" s="280" t="s">
        <v>402</v>
      </c>
      <c r="D321" s="273">
        <v>805517.99</v>
      </c>
      <c r="E321" s="273">
        <v>780410</v>
      </c>
      <c r="F321" s="277">
        <v>-3.1169992863846518</v>
      </c>
      <c r="G321" s="273">
        <v>780410</v>
      </c>
    </row>
    <row r="322" spans="1:7" s="300" customFormat="1" ht="30">
      <c r="A322" s="274"/>
      <c r="B322" s="275">
        <v>3428</v>
      </c>
      <c r="C322" s="280" t="s">
        <v>404</v>
      </c>
      <c r="D322" s="273">
        <v>10000</v>
      </c>
      <c r="E322" s="273">
        <v>0</v>
      </c>
      <c r="F322" s="277">
        <v>-100</v>
      </c>
      <c r="G322" s="273">
        <v>0</v>
      </c>
    </row>
    <row r="323" spans="1:7" s="300" customFormat="1" ht="15.75">
      <c r="A323" s="274"/>
      <c r="B323" s="293"/>
      <c r="C323" s="276" t="s">
        <v>752</v>
      </c>
      <c r="D323" s="283">
        <v>19025619.389999997</v>
      </c>
      <c r="E323" s="283">
        <v>19432459.960000001</v>
      </c>
      <c r="F323" s="284">
        <v>2.1383827861806295</v>
      </c>
      <c r="G323" s="283">
        <v>19432459.960000001</v>
      </c>
    </row>
    <row r="324" spans="1:7" s="300" customFormat="1" ht="31.5" customHeight="1">
      <c r="A324" s="274">
        <v>90</v>
      </c>
      <c r="B324" s="278" t="s">
        <v>755</v>
      </c>
      <c r="C324" s="279"/>
      <c r="D324" s="273"/>
      <c r="E324" s="273"/>
      <c r="F324" s="277" t="s">
        <v>81</v>
      </c>
      <c r="G324" s="273"/>
    </row>
    <row r="325" spans="1:7" s="300" customFormat="1" ht="30">
      <c r="A325" s="274"/>
      <c r="B325" s="275">
        <v>3401</v>
      </c>
      <c r="C325" s="280" t="s">
        <v>566</v>
      </c>
      <c r="D325" s="273">
        <v>205000</v>
      </c>
      <c r="E325" s="273">
        <v>210000</v>
      </c>
      <c r="F325" s="277">
        <v>2.4390243902439024</v>
      </c>
      <c r="G325" s="273">
        <v>210000</v>
      </c>
    </row>
    <row r="326" spans="1:7" s="300" customFormat="1" ht="15.75">
      <c r="A326" s="274"/>
      <c r="B326" s="293"/>
      <c r="C326" s="276" t="s">
        <v>756</v>
      </c>
      <c r="D326" s="283">
        <v>205000</v>
      </c>
      <c r="E326" s="283">
        <v>210000</v>
      </c>
      <c r="F326" s="284">
        <v>2.4390243902439024</v>
      </c>
      <c r="G326" s="283">
        <v>210000</v>
      </c>
    </row>
    <row r="327" spans="1:7" s="300" customFormat="1" ht="31.5" customHeight="1">
      <c r="A327" s="274" t="s">
        <v>783</v>
      </c>
      <c r="B327" s="275"/>
      <c r="C327" s="280"/>
      <c r="D327" s="286">
        <v>31025431.890000001</v>
      </c>
      <c r="E327" s="286">
        <v>32379863.16</v>
      </c>
      <c r="F327" s="287">
        <v>4.3655517022361092</v>
      </c>
      <c r="G327" s="286">
        <v>32379863.16</v>
      </c>
    </row>
    <row r="328" spans="1:7" s="300" customFormat="1" ht="31.5" customHeight="1">
      <c r="A328" s="274" t="s">
        <v>784</v>
      </c>
      <c r="B328" s="275"/>
      <c r="C328" s="276"/>
      <c r="D328" s="273"/>
      <c r="E328" s="273"/>
      <c r="F328" s="277" t="s">
        <v>81</v>
      </c>
      <c r="G328" s="273"/>
    </row>
    <row r="329" spans="1:7" s="300" customFormat="1" ht="15.75">
      <c r="A329" s="274">
        <v>10</v>
      </c>
      <c r="B329" s="278" t="s">
        <v>745</v>
      </c>
      <c r="C329" s="279"/>
      <c r="D329" s="273"/>
      <c r="E329" s="273"/>
      <c r="F329" s="277" t="s">
        <v>81</v>
      </c>
      <c r="G329" s="273"/>
    </row>
    <row r="330" spans="1:7" s="300" customFormat="1" ht="15.75">
      <c r="A330" s="274"/>
      <c r="B330" s="275">
        <v>3435</v>
      </c>
      <c r="C330" s="280" t="s">
        <v>491</v>
      </c>
      <c r="D330" s="273">
        <v>5396284.2800000003</v>
      </c>
      <c r="E330" s="273">
        <v>5541577.96</v>
      </c>
      <c r="F330" s="277">
        <v>2.6924763867332744</v>
      </c>
      <c r="G330" s="273">
        <v>5541577.96</v>
      </c>
    </row>
    <row r="331" spans="1:7" s="300" customFormat="1" ht="15.75">
      <c r="A331" s="274"/>
      <c r="B331" s="275">
        <v>3436</v>
      </c>
      <c r="C331" s="280" t="s">
        <v>492</v>
      </c>
      <c r="D331" s="273">
        <v>180890.18</v>
      </c>
      <c r="E331" s="273">
        <v>204862.52</v>
      </c>
      <c r="F331" s="277">
        <v>13.252427522599621</v>
      </c>
      <c r="G331" s="273">
        <v>204862.52</v>
      </c>
    </row>
    <row r="332" spans="1:7" s="300" customFormat="1" ht="15.75">
      <c r="A332" s="274"/>
      <c r="B332" s="275">
        <v>3437</v>
      </c>
      <c r="C332" s="280" t="s">
        <v>405</v>
      </c>
      <c r="D332" s="273">
        <v>1567234.37</v>
      </c>
      <c r="E332" s="273">
        <v>1632225.6</v>
      </c>
      <c r="F332" s="277">
        <v>4.146873705940993</v>
      </c>
      <c r="G332" s="273">
        <v>1632225.6</v>
      </c>
    </row>
    <row r="333" spans="1:7" s="300" customFormat="1" ht="15.75">
      <c r="A333" s="274"/>
      <c r="B333" s="275">
        <v>3464</v>
      </c>
      <c r="C333" s="280" t="s">
        <v>412</v>
      </c>
      <c r="D333" s="273">
        <v>45900</v>
      </c>
      <c r="E333" s="273">
        <v>45300</v>
      </c>
      <c r="F333" s="277">
        <v>-1.3071895424836601</v>
      </c>
      <c r="G333" s="273">
        <v>45300</v>
      </c>
    </row>
    <row r="334" spans="1:7" s="300" customFormat="1" ht="15.75">
      <c r="A334" s="274"/>
      <c r="B334" s="54"/>
      <c r="C334" s="276" t="s">
        <v>746</v>
      </c>
      <c r="D334" s="283">
        <v>7190308.8300000001</v>
      </c>
      <c r="E334" s="283">
        <v>7423966.0800000001</v>
      </c>
      <c r="F334" s="284">
        <v>3.2496135496310798</v>
      </c>
      <c r="G334" s="283">
        <v>7423966.0800000001</v>
      </c>
    </row>
    <row r="335" spans="1:7" s="300" customFormat="1" ht="31.5" customHeight="1">
      <c r="A335" s="274">
        <v>20</v>
      </c>
      <c r="B335" s="278" t="s">
        <v>747</v>
      </c>
      <c r="C335" s="279"/>
      <c r="D335" s="273"/>
      <c r="E335" s="273"/>
      <c r="F335" s="277" t="s">
        <v>81</v>
      </c>
      <c r="G335" s="273"/>
    </row>
    <row r="336" spans="1:7" s="300" customFormat="1" ht="15.75">
      <c r="A336" s="274"/>
      <c r="B336" s="275">
        <v>3433</v>
      </c>
      <c r="C336" s="280" t="s">
        <v>489</v>
      </c>
      <c r="D336" s="273">
        <v>277847.09000000003</v>
      </c>
      <c r="E336" s="273">
        <v>274715.05</v>
      </c>
      <c r="F336" s="277">
        <v>-1.1272531232916772</v>
      </c>
      <c r="G336" s="273">
        <v>274715.05</v>
      </c>
    </row>
    <row r="337" spans="1:7" s="300" customFormat="1" ht="15.75">
      <c r="A337" s="274"/>
      <c r="B337" s="275">
        <v>3434</v>
      </c>
      <c r="C337" s="280" t="s">
        <v>490</v>
      </c>
      <c r="D337" s="273">
        <v>106233994.40000001</v>
      </c>
      <c r="E337" s="273">
        <v>103173149.23</v>
      </c>
      <c r="F337" s="277">
        <v>-2.8812294852390505</v>
      </c>
      <c r="G337" s="273">
        <v>103173149.23</v>
      </c>
    </row>
    <row r="338" spans="1:7" s="300" customFormat="1" ht="15.75">
      <c r="A338" s="274"/>
      <c r="B338" s="275">
        <v>3452</v>
      </c>
      <c r="C338" s="280" t="s">
        <v>407</v>
      </c>
      <c r="D338" s="273">
        <v>2725788.52</v>
      </c>
      <c r="E338" s="273">
        <v>2432367.1</v>
      </c>
      <c r="F338" s="277">
        <v>-10.764643619527751</v>
      </c>
      <c r="G338" s="273">
        <v>2432367.1</v>
      </c>
    </row>
    <row r="339" spans="1:7" s="300" customFormat="1" ht="15.75">
      <c r="A339" s="274"/>
      <c r="B339" s="275">
        <v>3455</v>
      </c>
      <c r="C339" s="280" t="s">
        <v>408</v>
      </c>
      <c r="D339" s="273">
        <v>14800843.779999999</v>
      </c>
      <c r="E339" s="273">
        <v>15038039.710000001</v>
      </c>
      <c r="F339" s="277">
        <v>1.6025838359331808</v>
      </c>
      <c r="G339" s="273">
        <v>15038039.710000001</v>
      </c>
    </row>
    <row r="340" spans="1:7" s="300" customFormat="1" ht="15.75">
      <c r="A340" s="274"/>
      <c r="B340" s="275">
        <v>3456</v>
      </c>
      <c r="C340" s="280" t="s">
        <v>409</v>
      </c>
      <c r="D340" s="273">
        <v>4760692.29</v>
      </c>
      <c r="E340" s="273">
        <v>4806310.92</v>
      </c>
      <c r="F340" s="277">
        <v>0.95823521498802611</v>
      </c>
      <c r="G340" s="273">
        <v>4806310.92</v>
      </c>
    </row>
    <row r="341" spans="1:7" s="300" customFormat="1" ht="15.75">
      <c r="A341" s="274"/>
      <c r="B341" s="275">
        <v>3461</v>
      </c>
      <c r="C341" s="280" t="s">
        <v>2413</v>
      </c>
      <c r="D341" s="286">
        <v>57680168.759999998</v>
      </c>
      <c r="E341" s="286">
        <v>50595430.630000003</v>
      </c>
      <c r="F341" s="287">
        <v>-12.282797159416624</v>
      </c>
      <c r="G341" s="286">
        <v>50595430.630000003</v>
      </c>
    </row>
    <row r="342" spans="1:7" s="300" customFormat="1" ht="15.75">
      <c r="A342" s="274"/>
      <c r="B342" s="275"/>
      <c r="C342" s="288" t="s">
        <v>748</v>
      </c>
      <c r="D342" s="286">
        <v>186479334.84</v>
      </c>
      <c r="E342" s="286">
        <v>176320012.64000002</v>
      </c>
      <c r="F342" s="287">
        <v>-5.4479614101566414</v>
      </c>
      <c r="G342" s="286">
        <v>176320012.64000002</v>
      </c>
    </row>
    <row r="343" spans="1:7" s="300" customFormat="1" ht="31.5" customHeight="1">
      <c r="A343" s="274">
        <v>25</v>
      </c>
      <c r="B343" s="278" t="s">
        <v>749</v>
      </c>
      <c r="C343" s="279"/>
      <c r="D343" s="273"/>
      <c r="E343" s="273"/>
      <c r="F343" s="277" t="s">
        <v>81</v>
      </c>
      <c r="G343" s="273"/>
    </row>
    <row r="344" spans="1:7" s="300" customFormat="1" ht="15.75">
      <c r="A344" s="274"/>
      <c r="B344" s="275">
        <v>3446</v>
      </c>
      <c r="C344" s="280" t="s">
        <v>493</v>
      </c>
      <c r="D344" s="273">
        <v>567421.82999999996</v>
      </c>
      <c r="E344" s="273">
        <v>548211.98</v>
      </c>
      <c r="F344" s="277">
        <v>-3.3854619234511967</v>
      </c>
      <c r="G344" s="273">
        <v>548211.98</v>
      </c>
    </row>
    <row r="345" spans="1:7" s="300" customFormat="1" ht="15.75">
      <c r="A345" s="274"/>
      <c r="B345" s="275">
        <v>3449</v>
      </c>
      <c r="C345" s="280" t="s">
        <v>406</v>
      </c>
      <c r="D345" s="273">
        <v>1871082.29</v>
      </c>
      <c r="E345" s="273">
        <v>1865839.34</v>
      </c>
      <c r="F345" s="277">
        <v>-0.28020948239534421</v>
      </c>
      <c r="G345" s="273">
        <v>1865839.34</v>
      </c>
    </row>
    <row r="346" spans="1:7" s="300" customFormat="1" ht="15.75">
      <c r="A346" s="274"/>
      <c r="B346" s="54"/>
      <c r="C346" s="276" t="s">
        <v>750</v>
      </c>
      <c r="D346" s="283">
        <v>2438504.12</v>
      </c>
      <c r="E346" s="283">
        <v>2414051.3200000003</v>
      </c>
      <c r="F346" s="284">
        <v>-1.0027787035274647</v>
      </c>
      <c r="G346" s="283">
        <v>2414051.3200000003</v>
      </c>
    </row>
    <row r="347" spans="1:7" s="300" customFormat="1" ht="31.5" customHeight="1">
      <c r="A347" s="274" t="s">
        <v>774</v>
      </c>
      <c r="B347" s="278" t="s">
        <v>631</v>
      </c>
      <c r="C347" s="279"/>
      <c r="D347" s="273"/>
      <c r="E347" s="273"/>
      <c r="F347" s="277" t="s">
        <v>81</v>
      </c>
      <c r="G347" s="273"/>
    </row>
    <row r="348" spans="1:7" s="300" customFormat="1" ht="15.75">
      <c r="A348" s="274"/>
      <c r="B348" s="275">
        <v>3447</v>
      </c>
      <c r="C348" s="280" t="s">
        <v>633</v>
      </c>
      <c r="D348" s="273">
        <v>81423.53</v>
      </c>
      <c r="E348" s="273">
        <v>49008.99</v>
      </c>
      <c r="F348" s="277">
        <v>-39.809794539735627</v>
      </c>
      <c r="G348" s="273">
        <v>49008.99</v>
      </c>
    </row>
    <row r="349" spans="1:7" s="300" customFormat="1" ht="15.75">
      <c r="A349" s="294"/>
      <c r="B349" s="275">
        <v>3448</v>
      </c>
      <c r="C349" s="280" t="s">
        <v>634</v>
      </c>
      <c r="D349" s="273">
        <v>26093.11</v>
      </c>
      <c r="E349" s="273">
        <v>12240.55</v>
      </c>
      <c r="F349" s="277">
        <v>-53.088957199812526</v>
      </c>
      <c r="G349" s="273">
        <v>12240.55</v>
      </c>
    </row>
    <row r="350" spans="1:7" s="300" customFormat="1" ht="15.75">
      <c r="A350" s="294"/>
      <c r="B350" s="275">
        <v>3468</v>
      </c>
      <c r="C350" s="280" t="s">
        <v>635</v>
      </c>
      <c r="D350" s="273">
        <v>1939233.31</v>
      </c>
      <c r="E350" s="273">
        <v>1971252.7</v>
      </c>
      <c r="F350" s="277">
        <v>1.6511365514859013</v>
      </c>
      <c r="G350" s="273">
        <v>1971252.7</v>
      </c>
    </row>
    <row r="351" spans="1:7" s="300" customFormat="1" ht="15.75">
      <c r="A351" s="294"/>
      <c r="B351" s="275">
        <v>3469</v>
      </c>
      <c r="C351" s="280" t="s">
        <v>636</v>
      </c>
      <c r="D351" s="273">
        <v>3507.84</v>
      </c>
      <c r="E351" s="273">
        <v>2154</v>
      </c>
      <c r="F351" s="277">
        <v>-38.594690749863162</v>
      </c>
      <c r="G351" s="273">
        <v>2154</v>
      </c>
    </row>
    <row r="352" spans="1:7" s="300" customFormat="1" ht="15.75">
      <c r="A352" s="274"/>
      <c r="B352" s="275"/>
      <c r="C352" s="276" t="s">
        <v>649</v>
      </c>
      <c r="D352" s="283">
        <v>2050257.79</v>
      </c>
      <c r="E352" s="283">
        <v>2034656.24</v>
      </c>
      <c r="F352" s="284">
        <v>-0.76095552842650327</v>
      </c>
      <c r="G352" s="283">
        <v>2034656.24</v>
      </c>
    </row>
    <row r="353" spans="1:7" s="300" customFormat="1" ht="31.5" customHeight="1">
      <c r="A353" s="274">
        <v>60</v>
      </c>
      <c r="B353" s="278" t="s">
        <v>753</v>
      </c>
      <c r="C353" s="279"/>
      <c r="D353" s="273"/>
      <c r="E353" s="273"/>
      <c r="F353" s="277" t="s">
        <v>81</v>
      </c>
      <c r="G353" s="273"/>
    </row>
    <row r="354" spans="1:7" s="300" customFormat="1" ht="15.75">
      <c r="A354" s="274"/>
      <c r="B354" s="275">
        <v>3430</v>
      </c>
      <c r="C354" s="280" t="s">
        <v>620</v>
      </c>
      <c r="D354" s="273">
        <v>55357841.170000002</v>
      </c>
      <c r="E354" s="273">
        <v>58015827.649999999</v>
      </c>
      <c r="F354" s="277">
        <v>4.8014633949281169</v>
      </c>
      <c r="G354" s="273">
        <v>58015827.649999999</v>
      </c>
    </row>
    <row r="355" spans="1:7" s="300" customFormat="1" ht="15.75">
      <c r="A355" s="274"/>
      <c r="B355" s="275">
        <v>3431</v>
      </c>
      <c r="C355" s="280" t="s">
        <v>621</v>
      </c>
      <c r="D355" s="273">
        <v>2655658.5499999998</v>
      </c>
      <c r="E355" s="273">
        <v>1587715.82</v>
      </c>
      <c r="F355" s="277">
        <v>-40.213856935787163</v>
      </c>
      <c r="G355" s="273">
        <v>1587715.82</v>
      </c>
    </row>
    <row r="356" spans="1:7" s="300" customFormat="1" ht="15.75">
      <c r="A356" s="274"/>
      <c r="B356" s="275"/>
      <c r="C356" s="276" t="s">
        <v>754</v>
      </c>
      <c r="D356" s="283">
        <v>58013499.719999999</v>
      </c>
      <c r="E356" s="283">
        <v>59603543.469999999</v>
      </c>
      <c r="F356" s="284">
        <v>2.7408168058715421</v>
      </c>
      <c r="G356" s="283">
        <v>59603543.469999999</v>
      </c>
    </row>
    <row r="357" spans="1:7" s="300" customFormat="1" ht="31.5" customHeight="1">
      <c r="A357" s="274" t="s">
        <v>778</v>
      </c>
      <c r="B357" s="278" t="s">
        <v>779</v>
      </c>
      <c r="C357" s="279"/>
      <c r="D357" s="273"/>
      <c r="E357" s="273"/>
      <c r="F357" s="277" t="s">
        <v>81</v>
      </c>
      <c r="G357" s="273"/>
    </row>
    <row r="358" spans="1:7" s="300" customFormat="1" ht="15.75">
      <c r="A358" s="274"/>
      <c r="B358" s="275">
        <v>3445</v>
      </c>
      <c r="C358" s="280" t="s">
        <v>526</v>
      </c>
      <c r="D358" s="273">
        <v>54596.36</v>
      </c>
      <c r="E358" s="273">
        <v>45992.84</v>
      </c>
      <c r="F358" s="277">
        <v>-15.758413198242527</v>
      </c>
      <c r="G358" s="273">
        <v>45992.84</v>
      </c>
    </row>
    <row r="359" spans="1:7" s="300" customFormat="1" ht="15.75">
      <c r="A359" s="274"/>
      <c r="B359" s="54"/>
      <c r="C359" s="276" t="s">
        <v>780</v>
      </c>
      <c r="D359" s="283">
        <v>54596.36</v>
      </c>
      <c r="E359" s="283">
        <v>45992.84</v>
      </c>
      <c r="F359" s="284">
        <v>-15.758413198242527</v>
      </c>
      <c r="G359" s="283">
        <v>45992.84</v>
      </c>
    </row>
    <row r="360" spans="1:7" s="300" customFormat="1" ht="31.5" customHeight="1">
      <c r="A360" s="274">
        <v>90</v>
      </c>
      <c r="B360" s="278" t="s">
        <v>755</v>
      </c>
      <c r="C360" s="279"/>
      <c r="D360" s="273"/>
      <c r="E360" s="273"/>
      <c r="F360" s="277" t="s">
        <v>81</v>
      </c>
      <c r="G360" s="273"/>
    </row>
    <row r="361" spans="1:7" s="300" customFormat="1" ht="15.75">
      <c r="A361" s="274"/>
      <c r="B361" s="275">
        <v>3883</v>
      </c>
      <c r="C361" s="280" t="s">
        <v>601</v>
      </c>
      <c r="D361" s="273">
        <v>15573.19</v>
      </c>
      <c r="E361" s="273">
        <v>35159.74</v>
      </c>
      <c r="F361" s="277">
        <v>125.77095636796312</v>
      </c>
      <c r="G361" s="273">
        <v>35159.74</v>
      </c>
    </row>
    <row r="362" spans="1:7" s="300" customFormat="1" ht="15.75">
      <c r="A362" s="274"/>
      <c r="B362" s="293"/>
      <c r="C362" s="276" t="s">
        <v>756</v>
      </c>
      <c r="D362" s="283">
        <v>15573.19</v>
      </c>
      <c r="E362" s="283">
        <v>35159.74</v>
      </c>
      <c r="F362" s="284">
        <v>125.77095636796312</v>
      </c>
      <c r="G362" s="283">
        <v>35159.74</v>
      </c>
    </row>
    <row r="363" spans="1:7" s="300" customFormat="1" ht="31.5" customHeight="1">
      <c r="A363" s="274" t="s">
        <v>785</v>
      </c>
      <c r="B363" s="54"/>
      <c r="C363" s="276"/>
      <c r="D363" s="286">
        <v>256242074.85000002</v>
      </c>
      <c r="E363" s="286">
        <v>247877382.32999998</v>
      </c>
      <c r="F363" s="287">
        <v>-3.2643712102692719</v>
      </c>
      <c r="G363" s="286">
        <v>247877382.32999998</v>
      </c>
    </row>
    <row r="364" spans="1:7" s="300" customFormat="1" ht="31.5" customHeight="1">
      <c r="A364" s="274" t="s">
        <v>786</v>
      </c>
      <c r="B364" s="275"/>
      <c r="C364" s="276"/>
      <c r="D364" s="273"/>
      <c r="E364" s="273"/>
      <c r="F364" s="277" t="s">
        <v>81</v>
      </c>
      <c r="G364" s="273"/>
    </row>
    <row r="365" spans="1:7" s="300" customFormat="1" ht="15.75">
      <c r="A365" s="274">
        <v>10</v>
      </c>
      <c r="B365" s="278" t="s">
        <v>745</v>
      </c>
      <c r="C365" s="279"/>
      <c r="D365" s="273"/>
      <c r="E365" s="273"/>
      <c r="F365" s="277" t="s">
        <v>81</v>
      </c>
      <c r="G365" s="273"/>
    </row>
    <row r="366" spans="1:7" s="300" customFormat="1" ht="15.75">
      <c r="A366" s="274"/>
      <c r="B366" s="275">
        <v>3509</v>
      </c>
      <c r="C366" s="280" t="s">
        <v>416</v>
      </c>
      <c r="D366" s="273">
        <v>1478345.21</v>
      </c>
      <c r="E366" s="273">
        <v>1673871.24</v>
      </c>
      <c r="F366" s="277">
        <v>13.226006258714095</v>
      </c>
      <c r="G366" s="273">
        <v>1673871.24</v>
      </c>
    </row>
    <row r="367" spans="1:7" s="300" customFormat="1" ht="15.75">
      <c r="A367" s="274"/>
      <c r="B367" s="275">
        <v>3511</v>
      </c>
      <c r="C367" s="280" t="s">
        <v>418</v>
      </c>
      <c r="D367" s="273">
        <v>29698696.449999999</v>
      </c>
      <c r="E367" s="273">
        <v>28040620.149999999</v>
      </c>
      <c r="F367" s="277">
        <v>-5.5829935256299805</v>
      </c>
      <c r="G367" s="273">
        <v>28040620.149999999</v>
      </c>
    </row>
    <row r="368" spans="1:7" s="300" customFormat="1" ht="15.75">
      <c r="A368" s="294"/>
      <c r="B368" s="275">
        <v>3694</v>
      </c>
      <c r="C368" s="280" t="s">
        <v>458</v>
      </c>
      <c r="D368" s="273">
        <v>42350</v>
      </c>
      <c r="E368" s="273">
        <v>1109241.06</v>
      </c>
      <c r="F368" s="277">
        <v>2519.2232821723733</v>
      </c>
      <c r="G368" s="273">
        <v>1109241.06</v>
      </c>
    </row>
    <row r="369" spans="1:7" s="300" customFormat="1" ht="15.75">
      <c r="A369" s="274"/>
      <c r="B369" s="275"/>
      <c r="C369" s="276" t="s">
        <v>746</v>
      </c>
      <c r="D369" s="283">
        <v>31219391.66</v>
      </c>
      <c r="E369" s="283">
        <v>30823732.449999996</v>
      </c>
      <c r="F369" s="284">
        <v>-1.2673508001340876</v>
      </c>
      <c r="G369" s="283">
        <v>30823732.449999996</v>
      </c>
    </row>
    <row r="370" spans="1:7" s="300" customFormat="1" ht="31.5" customHeight="1">
      <c r="A370" s="274">
        <v>20</v>
      </c>
      <c r="B370" s="278" t="s">
        <v>747</v>
      </c>
      <c r="C370" s="279"/>
      <c r="D370" s="273"/>
      <c r="E370" s="273"/>
      <c r="F370" s="277" t="s">
        <v>81</v>
      </c>
      <c r="G370" s="273"/>
    </row>
    <row r="371" spans="1:7" s="300" customFormat="1" ht="15.75">
      <c r="A371" s="274"/>
      <c r="B371" s="275">
        <v>3503</v>
      </c>
      <c r="C371" s="280" t="s">
        <v>413</v>
      </c>
      <c r="D371" s="273">
        <v>184523.11</v>
      </c>
      <c r="E371" s="273">
        <v>267404.52</v>
      </c>
      <c r="F371" s="277">
        <v>44.916547309440013</v>
      </c>
      <c r="G371" s="273">
        <v>267404.52</v>
      </c>
    </row>
    <row r="372" spans="1:7" s="300" customFormat="1" ht="15.75">
      <c r="A372" s="274"/>
      <c r="B372" s="275">
        <v>3505</v>
      </c>
      <c r="C372" s="280" t="s">
        <v>2414</v>
      </c>
      <c r="D372" s="273">
        <v>1082028138.6900001</v>
      </c>
      <c r="E372" s="273">
        <v>1181161501.01</v>
      </c>
      <c r="F372" s="277">
        <v>9.161810009859785</v>
      </c>
      <c r="G372" s="273">
        <v>1181161501.01</v>
      </c>
    </row>
    <row r="373" spans="1:7" s="300" customFormat="1" ht="15.75">
      <c r="A373" s="294"/>
      <c r="B373" s="275">
        <v>3506</v>
      </c>
      <c r="C373" s="280" t="s">
        <v>414</v>
      </c>
      <c r="D373" s="273">
        <v>674649.2</v>
      </c>
      <c r="E373" s="273">
        <v>2552618.29</v>
      </c>
      <c r="F373" s="277">
        <v>278.36230888586249</v>
      </c>
      <c r="G373" s="273">
        <v>2552618.29</v>
      </c>
    </row>
    <row r="374" spans="1:7" s="300" customFormat="1" ht="15.75">
      <c r="A374" s="294"/>
      <c r="B374" s="275">
        <v>3507</v>
      </c>
      <c r="C374" s="280" t="s">
        <v>415</v>
      </c>
      <c r="D374" s="273">
        <v>1139066.1599999999</v>
      </c>
      <c r="E374" s="273">
        <v>1251050.3799999999</v>
      </c>
      <c r="F374" s="277">
        <v>9.8312305230804142</v>
      </c>
      <c r="G374" s="273">
        <v>1251050.3799999999</v>
      </c>
    </row>
    <row r="375" spans="1:7" s="300" customFormat="1" ht="15.75">
      <c r="A375" s="294"/>
      <c r="B375" s="275">
        <v>3546</v>
      </c>
      <c r="C375" s="280" t="s">
        <v>422</v>
      </c>
      <c r="D375" s="273">
        <v>-14994471.779999999</v>
      </c>
      <c r="E375" s="273">
        <v>-15921121.48</v>
      </c>
      <c r="F375" s="277">
        <v>-6.1799422720311465</v>
      </c>
      <c r="G375" s="273">
        <v>0</v>
      </c>
    </row>
    <row r="376" spans="1:7" s="300" customFormat="1" ht="15.75">
      <c r="A376" s="294"/>
      <c r="B376" s="275">
        <v>3684</v>
      </c>
      <c r="C376" s="280" t="s">
        <v>453</v>
      </c>
      <c r="D376" s="273">
        <v>98928.08</v>
      </c>
      <c r="E376" s="273">
        <v>122935.37</v>
      </c>
      <c r="F376" s="277">
        <v>24.267417299516975</v>
      </c>
      <c r="G376" s="273">
        <v>122935.37</v>
      </c>
    </row>
    <row r="377" spans="1:7" s="300" customFormat="1" ht="30">
      <c r="A377" s="294"/>
      <c r="B377" s="275">
        <v>3687</v>
      </c>
      <c r="C377" s="280" t="s">
        <v>454</v>
      </c>
      <c r="D377" s="273">
        <v>27321.200000000001</v>
      </c>
      <c r="E377" s="273">
        <v>24600.81</v>
      </c>
      <c r="F377" s="277">
        <v>-9.9570663074828314</v>
      </c>
      <c r="G377" s="273">
        <v>24600.81</v>
      </c>
    </row>
    <row r="378" spans="1:7" s="300" customFormat="1" ht="15.75">
      <c r="A378" s="294"/>
      <c r="B378" s="275">
        <v>3688</v>
      </c>
      <c r="C378" s="280" t="s">
        <v>455</v>
      </c>
      <c r="D378" s="273">
        <v>22782807.699999999</v>
      </c>
      <c r="E378" s="273">
        <v>3958409.46</v>
      </c>
      <c r="F378" s="277">
        <v>-82.62545375388477</v>
      </c>
      <c r="G378" s="273">
        <v>3958409.46</v>
      </c>
    </row>
    <row r="379" spans="1:7" s="300" customFormat="1" ht="15.75">
      <c r="A379" s="294"/>
      <c r="B379" s="275">
        <v>3692</v>
      </c>
      <c r="C379" s="280" t="s">
        <v>456</v>
      </c>
      <c r="D379" s="273">
        <v>0</v>
      </c>
      <c r="E379" s="273">
        <v>-22423.38</v>
      </c>
      <c r="F379" s="277" t="s">
        <v>81</v>
      </c>
      <c r="G379" s="273">
        <v>-22423.38</v>
      </c>
    </row>
    <row r="380" spans="1:7" s="300" customFormat="1" ht="30">
      <c r="A380" s="294"/>
      <c r="B380" s="275">
        <v>3693</v>
      </c>
      <c r="C380" s="280" t="s">
        <v>457</v>
      </c>
      <c r="D380" s="286">
        <v>2596.1999999999998</v>
      </c>
      <c r="E380" s="286">
        <v>-2596.1999999999998</v>
      </c>
      <c r="F380" s="287">
        <v>-200</v>
      </c>
      <c r="G380" s="286">
        <v>-2596.1999999999998</v>
      </c>
    </row>
    <row r="381" spans="1:7" s="300" customFormat="1" ht="15.75">
      <c r="A381" s="274"/>
      <c r="B381" s="275"/>
      <c r="C381" s="276" t="s">
        <v>748</v>
      </c>
      <c r="D381" s="286">
        <v>1091943558.5600002</v>
      </c>
      <c r="E381" s="286">
        <v>1173392378.7799997</v>
      </c>
      <c r="F381" s="287">
        <v>7.4590687019950126</v>
      </c>
      <c r="G381" s="286">
        <v>1189313500.2599998</v>
      </c>
    </row>
    <row r="382" spans="1:7" s="300" customFormat="1" ht="31.5" customHeight="1">
      <c r="A382" s="274">
        <v>30</v>
      </c>
      <c r="B382" s="278" t="s">
        <v>751</v>
      </c>
      <c r="C382" s="279"/>
      <c r="D382" s="273"/>
      <c r="E382" s="273"/>
      <c r="F382" s="277" t="s">
        <v>81</v>
      </c>
      <c r="G382" s="273"/>
    </row>
    <row r="383" spans="1:7" s="300" customFormat="1" ht="15.75">
      <c r="A383" s="274"/>
      <c r="B383" s="275">
        <v>3510</v>
      </c>
      <c r="C383" s="280" t="s">
        <v>417</v>
      </c>
      <c r="D383" s="273">
        <v>972910.67</v>
      </c>
      <c r="E383" s="273">
        <v>929290.03</v>
      </c>
      <c r="F383" s="277">
        <v>-4.4835195403911046</v>
      </c>
      <c r="G383" s="273">
        <v>929290.03</v>
      </c>
    </row>
    <row r="384" spans="1:7" s="300" customFormat="1" ht="15.75">
      <c r="A384" s="294"/>
      <c r="B384" s="275">
        <v>3518</v>
      </c>
      <c r="C384" s="280" t="s">
        <v>419</v>
      </c>
      <c r="D384" s="273">
        <v>1572187.56</v>
      </c>
      <c r="E384" s="273">
        <v>0</v>
      </c>
      <c r="F384" s="277">
        <v>-100</v>
      </c>
      <c r="G384" s="273">
        <v>0</v>
      </c>
    </row>
    <row r="385" spans="1:7" s="300" customFormat="1" ht="15.75">
      <c r="A385" s="294"/>
      <c r="B385" s="275">
        <v>3527</v>
      </c>
      <c r="C385" s="280" t="s">
        <v>420</v>
      </c>
      <c r="D385" s="273">
        <v>1072749.17</v>
      </c>
      <c r="E385" s="273">
        <v>1425000.35</v>
      </c>
      <c r="F385" s="277">
        <v>32.836304128764802</v>
      </c>
      <c r="G385" s="273">
        <v>1425000.35</v>
      </c>
    </row>
    <row r="386" spans="1:7" s="300" customFormat="1" ht="15.75">
      <c r="A386" s="294"/>
      <c r="B386" s="275">
        <v>3530</v>
      </c>
      <c r="C386" s="280" t="s">
        <v>421</v>
      </c>
      <c r="D386" s="273">
        <v>519513</v>
      </c>
      <c r="E386" s="273">
        <v>4076505.13</v>
      </c>
      <c r="F386" s="277">
        <v>684.67817552207543</v>
      </c>
      <c r="G386" s="273">
        <v>4076505.13</v>
      </c>
    </row>
    <row r="387" spans="1:7" s="300" customFormat="1" ht="15.75">
      <c r="A387" s="274"/>
      <c r="B387" s="293"/>
      <c r="C387" s="276" t="s">
        <v>752</v>
      </c>
      <c r="D387" s="283">
        <v>4137360.4</v>
      </c>
      <c r="E387" s="283">
        <v>6430795.5099999998</v>
      </c>
      <c r="F387" s="284">
        <v>55.432326127547405</v>
      </c>
      <c r="G387" s="283">
        <v>6430795.5099999998</v>
      </c>
    </row>
    <row r="388" spans="1:7" s="300" customFormat="1" ht="31.5" customHeight="1">
      <c r="A388" s="274" t="s">
        <v>787</v>
      </c>
      <c r="B388" s="278" t="s">
        <v>788</v>
      </c>
      <c r="C388" s="279"/>
      <c r="D388" s="273"/>
      <c r="E388" s="273"/>
      <c r="F388" s="277" t="s">
        <v>81</v>
      </c>
      <c r="G388" s="273"/>
    </row>
    <row r="389" spans="1:7" s="300" customFormat="1" ht="30">
      <c r="A389" s="274"/>
      <c r="B389" s="275">
        <v>3540</v>
      </c>
      <c r="C389" s="280" t="s">
        <v>609</v>
      </c>
      <c r="D389" s="273">
        <v>5588.51</v>
      </c>
      <c r="E389" s="273">
        <v>4783.8</v>
      </c>
      <c r="F389" s="277">
        <v>-14.399365841700204</v>
      </c>
      <c r="G389" s="273">
        <v>4783.8</v>
      </c>
    </row>
    <row r="390" spans="1:7" s="300" customFormat="1" ht="15.75">
      <c r="A390" s="274"/>
      <c r="B390" s="275"/>
      <c r="C390" s="276" t="s">
        <v>789</v>
      </c>
      <c r="D390" s="283">
        <v>5588.51</v>
      </c>
      <c r="E390" s="283">
        <v>4783.8</v>
      </c>
      <c r="F390" s="284">
        <v>-14.399365841700204</v>
      </c>
      <c r="G390" s="283">
        <v>4783.8</v>
      </c>
    </row>
    <row r="391" spans="1:7" s="300" customFormat="1" ht="31.5" customHeight="1">
      <c r="A391" s="274">
        <v>60</v>
      </c>
      <c r="B391" s="278" t="s">
        <v>753</v>
      </c>
      <c r="C391" s="279"/>
      <c r="D391" s="273"/>
      <c r="E391" s="273"/>
      <c r="F391" s="277" t="s">
        <v>81</v>
      </c>
      <c r="G391" s="273"/>
    </row>
    <row r="392" spans="1:7" s="300" customFormat="1" ht="15.75">
      <c r="A392" s="274"/>
      <c r="B392" s="275">
        <v>3500</v>
      </c>
      <c r="C392" s="280" t="s">
        <v>622</v>
      </c>
      <c r="D392" s="273">
        <v>0</v>
      </c>
      <c r="E392" s="273">
        <v>-488.82</v>
      </c>
      <c r="F392" s="277" t="s">
        <v>81</v>
      </c>
      <c r="G392" s="273">
        <v>-488.82</v>
      </c>
    </row>
    <row r="393" spans="1:7" s="300" customFormat="1" ht="15.75">
      <c r="A393" s="274"/>
      <c r="B393" s="275">
        <v>3501</v>
      </c>
      <c r="C393" s="280" t="s">
        <v>623</v>
      </c>
      <c r="D393" s="273">
        <v>5079411573.4700003</v>
      </c>
      <c r="E393" s="273">
        <v>5173148637.79</v>
      </c>
      <c r="F393" s="277">
        <v>1.8454315615925414</v>
      </c>
      <c r="G393" s="273">
        <v>5173148637.79</v>
      </c>
    </row>
    <row r="394" spans="1:7" s="300" customFormat="1" ht="15.75">
      <c r="A394" s="274"/>
      <c r="B394" s="275"/>
      <c r="C394" s="276" t="s">
        <v>754</v>
      </c>
      <c r="D394" s="283">
        <v>5079411573.4700003</v>
      </c>
      <c r="E394" s="283">
        <v>5173148148.9700003</v>
      </c>
      <c r="F394" s="284">
        <v>1.8454219380368866</v>
      </c>
      <c r="G394" s="283">
        <v>5173148148.9700003</v>
      </c>
    </row>
    <row r="395" spans="1:7" s="300" customFormat="1" ht="31.5" customHeight="1">
      <c r="A395" s="278" t="s">
        <v>775</v>
      </c>
      <c r="B395" s="278" t="s">
        <v>776</v>
      </c>
      <c r="C395" s="276"/>
      <c r="D395" s="273"/>
      <c r="E395" s="273"/>
      <c r="F395" s="277" t="s">
        <v>81</v>
      </c>
      <c r="G395" s="273"/>
    </row>
    <row r="396" spans="1:7" s="300" customFormat="1" ht="15.75">
      <c r="A396" s="274"/>
      <c r="B396" s="289">
        <v>3520</v>
      </c>
      <c r="C396" s="280" t="s">
        <v>530</v>
      </c>
      <c r="D396" s="273">
        <v>66.27</v>
      </c>
      <c r="E396" s="273">
        <v>28.34</v>
      </c>
      <c r="F396" s="277">
        <v>-57.235551531613091</v>
      </c>
      <c r="G396" s="273">
        <v>28.34</v>
      </c>
    </row>
    <row r="397" spans="1:7" s="300" customFormat="1" ht="15.75">
      <c r="A397" s="274"/>
      <c r="B397" s="275"/>
      <c r="C397" s="276" t="s">
        <v>777</v>
      </c>
      <c r="D397" s="283">
        <v>66.27</v>
      </c>
      <c r="E397" s="283">
        <v>28.34</v>
      </c>
      <c r="F397" s="284">
        <v>-57.235551531613091</v>
      </c>
      <c r="G397" s="283">
        <v>28.34</v>
      </c>
    </row>
    <row r="398" spans="1:7" s="300" customFormat="1" ht="31.5" customHeight="1">
      <c r="A398" s="274">
        <v>90</v>
      </c>
      <c r="B398" s="278" t="s">
        <v>755</v>
      </c>
      <c r="C398" s="279"/>
      <c r="D398" s="273"/>
      <c r="E398" s="273"/>
      <c r="F398" s="277" t="s">
        <v>81</v>
      </c>
      <c r="G398" s="273"/>
    </row>
    <row r="399" spans="1:7" s="300" customFormat="1" ht="15.75">
      <c r="A399" s="274"/>
      <c r="B399" s="289">
        <v>3517</v>
      </c>
      <c r="C399" s="280" t="s">
        <v>567</v>
      </c>
      <c r="D399" s="273">
        <v>140252010.49000001</v>
      </c>
      <c r="E399" s="273">
        <v>147477263.03</v>
      </c>
      <c r="F399" s="277">
        <v>5.1516213669643998</v>
      </c>
      <c r="G399" s="273">
        <v>147477263.03</v>
      </c>
    </row>
    <row r="400" spans="1:7" s="300" customFormat="1" ht="15.75">
      <c r="A400" s="274"/>
      <c r="B400" s="275"/>
      <c r="C400" s="276" t="s">
        <v>756</v>
      </c>
      <c r="D400" s="283">
        <v>140252010.49000001</v>
      </c>
      <c r="E400" s="283">
        <v>147477263.03</v>
      </c>
      <c r="F400" s="284">
        <v>5.1516213669643998</v>
      </c>
      <c r="G400" s="283">
        <v>147477263.03</v>
      </c>
    </row>
    <row r="401" spans="1:7" s="300" customFormat="1" ht="31.5" customHeight="1">
      <c r="A401" s="274" t="s">
        <v>790</v>
      </c>
      <c r="B401" s="278" t="s">
        <v>655</v>
      </c>
      <c r="C401" s="279"/>
      <c r="D401" s="273"/>
      <c r="E401" s="273"/>
      <c r="F401" s="277" t="s">
        <v>81</v>
      </c>
      <c r="G401" s="273"/>
    </row>
    <row r="402" spans="1:7" s="300" customFormat="1" ht="30">
      <c r="A402" s="274"/>
      <c r="B402" s="275">
        <v>3512</v>
      </c>
      <c r="C402" s="280" t="s">
        <v>656</v>
      </c>
      <c r="D402" s="273">
        <v>1316923600.21</v>
      </c>
      <c r="E402" s="273">
        <v>1688210994.97</v>
      </c>
      <c r="F402" s="277">
        <v>28.193540969331366</v>
      </c>
      <c r="G402" s="273">
        <v>0</v>
      </c>
    </row>
    <row r="403" spans="1:7" s="300" customFormat="1" ht="15.75">
      <c r="A403" s="274"/>
      <c r="B403" s="275"/>
      <c r="C403" s="276" t="s">
        <v>663</v>
      </c>
      <c r="D403" s="283">
        <v>1316923600.21</v>
      </c>
      <c r="E403" s="283">
        <v>1688210994.97</v>
      </c>
      <c r="F403" s="284">
        <v>28.193540969331366</v>
      </c>
      <c r="G403" s="283">
        <v>0</v>
      </c>
    </row>
    <row r="404" spans="1:7" s="300" customFormat="1" ht="31.5" customHeight="1">
      <c r="A404" s="274" t="s">
        <v>791</v>
      </c>
      <c r="B404" s="293"/>
      <c r="C404" s="279"/>
      <c r="D404" s="286">
        <v>7663893149.5699997</v>
      </c>
      <c r="E404" s="286">
        <v>8219488125.8500004</v>
      </c>
      <c r="F404" s="287">
        <v>7.2495136014673376</v>
      </c>
      <c r="G404" s="286">
        <v>6547198252.3600006</v>
      </c>
    </row>
    <row r="405" spans="1:7" s="300" customFormat="1" ht="31.5" customHeight="1">
      <c r="A405" s="274" t="s">
        <v>792</v>
      </c>
      <c r="B405" s="275"/>
      <c r="C405" s="276"/>
      <c r="D405" s="273"/>
      <c r="E405" s="273"/>
      <c r="F405" s="277" t="s">
        <v>81</v>
      </c>
      <c r="G405" s="273"/>
    </row>
    <row r="406" spans="1:7" s="300" customFormat="1" ht="15.75">
      <c r="A406" s="274">
        <v>1</v>
      </c>
      <c r="B406" s="278" t="s">
        <v>743</v>
      </c>
      <c r="C406" s="279"/>
      <c r="D406" s="273"/>
      <c r="E406" s="273"/>
      <c r="F406" s="277" t="s">
        <v>81</v>
      </c>
      <c r="G406" s="273"/>
    </row>
    <row r="407" spans="1:7" s="300" customFormat="1" ht="15.75">
      <c r="A407" s="274"/>
      <c r="B407" s="275">
        <v>3581</v>
      </c>
      <c r="C407" s="280" t="s">
        <v>264</v>
      </c>
      <c r="D407" s="273">
        <v>78.19</v>
      </c>
      <c r="E407" s="273">
        <v>0</v>
      </c>
      <c r="F407" s="277">
        <v>-100</v>
      </c>
      <c r="G407" s="273">
        <v>0</v>
      </c>
    </row>
    <row r="408" spans="1:7" s="300" customFormat="1" ht="15.75">
      <c r="A408" s="274"/>
      <c r="B408" s="275">
        <v>3584</v>
      </c>
      <c r="C408" s="280" t="s">
        <v>265</v>
      </c>
      <c r="D408" s="273">
        <v>2769.07</v>
      </c>
      <c r="E408" s="273">
        <v>19552.18</v>
      </c>
      <c r="F408" s="277">
        <v>606.0919370041205</v>
      </c>
      <c r="G408" s="273">
        <v>19552.18</v>
      </c>
    </row>
    <row r="409" spans="1:7" s="300" customFormat="1" ht="15.75">
      <c r="A409" s="274"/>
      <c r="B409" s="275"/>
      <c r="C409" s="276" t="s">
        <v>744</v>
      </c>
      <c r="D409" s="283">
        <v>2847.26</v>
      </c>
      <c r="E409" s="283">
        <v>19552.18</v>
      </c>
      <c r="F409" s="284">
        <v>586.70160083729616</v>
      </c>
      <c r="G409" s="283">
        <v>19552.18</v>
      </c>
    </row>
    <row r="410" spans="1:7" s="300" customFormat="1" ht="31.5" customHeight="1">
      <c r="A410" s="274">
        <v>10</v>
      </c>
      <c r="B410" s="278" t="s">
        <v>745</v>
      </c>
      <c r="C410" s="279"/>
      <c r="D410" s="273"/>
      <c r="E410" s="273"/>
      <c r="F410" s="277" t="s">
        <v>81</v>
      </c>
      <c r="G410" s="273"/>
    </row>
    <row r="411" spans="1:7" s="300" customFormat="1" ht="15.75">
      <c r="A411" s="274"/>
      <c r="B411" s="275">
        <v>3390</v>
      </c>
      <c r="C411" s="280" t="s">
        <v>395</v>
      </c>
      <c r="D411" s="273">
        <v>780195.5</v>
      </c>
      <c r="E411" s="273">
        <v>734661.86</v>
      </c>
      <c r="F411" s="277">
        <v>-5.8361833668612562</v>
      </c>
      <c r="G411" s="273">
        <v>734661.86</v>
      </c>
    </row>
    <row r="412" spans="1:7" s="300" customFormat="1" ht="15.75">
      <c r="A412" s="274"/>
      <c r="B412" s="275">
        <v>3554</v>
      </c>
      <c r="C412" s="280" t="s">
        <v>424</v>
      </c>
      <c r="D412" s="273">
        <v>14797950.82</v>
      </c>
      <c r="E412" s="273">
        <v>16198715.640000001</v>
      </c>
      <c r="F412" s="277">
        <v>9.4659377980011428</v>
      </c>
      <c r="G412" s="273">
        <v>16198715.640000001</v>
      </c>
    </row>
    <row r="413" spans="1:7" s="300" customFormat="1" ht="15.75">
      <c r="A413" s="274"/>
      <c r="B413" s="275">
        <v>3555</v>
      </c>
      <c r="C413" s="280" t="s">
        <v>425</v>
      </c>
      <c r="D413" s="273">
        <v>193399.73</v>
      </c>
      <c r="E413" s="273">
        <v>223011.54</v>
      </c>
      <c r="F413" s="277">
        <v>15.311195108700511</v>
      </c>
      <c r="G413" s="273">
        <v>223011.54</v>
      </c>
    </row>
    <row r="414" spans="1:7" s="300" customFormat="1" ht="15.75">
      <c r="A414" s="274"/>
      <c r="B414" s="275">
        <v>3557</v>
      </c>
      <c r="C414" s="280" t="s">
        <v>426</v>
      </c>
      <c r="D414" s="273">
        <v>80059964.629999995</v>
      </c>
      <c r="E414" s="273">
        <v>79154889.459999993</v>
      </c>
      <c r="F414" s="277">
        <v>-1.1304965898783983</v>
      </c>
      <c r="G414" s="273">
        <v>79154889.459999993</v>
      </c>
    </row>
    <row r="415" spans="1:7" s="300" customFormat="1" ht="15.75">
      <c r="A415" s="274"/>
      <c r="B415" s="275">
        <v>3560</v>
      </c>
      <c r="C415" s="280" t="s">
        <v>427</v>
      </c>
      <c r="D415" s="273">
        <v>41255030.390000001</v>
      </c>
      <c r="E415" s="273">
        <v>43096794.189999998</v>
      </c>
      <c r="F415" s="277">
        <v>4.4643375185742942</v>
      </c>
      <c r="G415" s="273">
        <v>43096794.189999998</v>
      </c>
    </row>
    <row r="416" spans="1:7" s="300" customFormat="1" ht="15.75">
      <c r="A416" s="274"/>
      <c r="B416" s="275">
        <v>3562</v>
      </c>
      <c r="C416" s="280" t="s">
        <v>428</v>
      </c>
      <c r="D416" s="273">
        <v>33162011.210000001</v>
      </c>
      <c r="E416" s="273">
        <v>34973030.119999997</v>
      </c>
      <c r="F416" s="277">
        <v>5.4611250763158896</v>
      </c>
      <c r="G416" s="273">
        <v>34973030.119999997</v>
      </c>
    </row>
    <row r="417" spans="1:7" s="300" customFormat="1" ht="15.75">
      <c r="A417" s="274"/>
      <c r="B417" s="275">
        <v>3572</v>
      </c>
      <c r="C417" s="280" t="s">
        <v>435</v>
      </c>
      <c r="D417" s="273">
        <v>3363580</v>
      </c>
      <c r="E417" s="273">
        <v>3522656</v>
      </c>
      <c r="F417" s="277">
        <v>4.7293657353177272</v>
      </c>
      <c r="G417" s="273">
        <v>3522656</v>
      </c>
    </row>
    <row r="418" spans="1:7" s="300" customFormat="1" ht="15.75">
      <c r="A418" s="274"/>
      <c r="B418" s="275">
        <v>3585</v>
      </c>
      <c r="C418" s="280" t="s">
        <v>439</v>
      </c>
      <c r="D418" s="273">
        <v>138110.04999999999</v>
      </c>
      <c r="E418" s="273">
        <v>135419.73000000001</v>
      </c>
      <c r="F418" s="277">
        <v>-1.947953823780368</v>
      </c>
      <c r="G418" s="273">
        <v>135419.73000000001</v>
      </c>
    </row>
    <row r="419" spans="1:7" s="300" customFormat="1" ht="30">
      <c r="A419" s="274"/>
      <c r="B419" s="275">
        <v>3589</v>
      </c>
      <c r="C419" s="280" t="s">
        <v>440</v>
      </c>
      <c r="D419" s="273">
        <v>16423265.109999999</v>
      </c>
      <c r="E419" s="273">
        <v>15208410.380000001</v>
      </c>
      <c r="F419" s="277">
        <v>-7.3971571539710634</v>
      </c>
      <c r="G419" s="273">
        <v>15208410.380000001</v>
      </c>
    </row>
    <row r="420" spans="1:7" s="300" customFormat="1" ht="15.75">
      <c r="A420" s="274"/>
      <c r="B420" s="275">
        <v>3592</v>
      </c>
      <c r="C420" s="280" t="s">
        <v>442</v>
      </c>
      <c r="D420" s="273">
        <v>53797419.869999997</v>
      </c>
      <c r="E420" s="273">
        <v>53691996.520000003</v>
      </c>
      <c r="F420" s="277">
        <v>-0.19596358013961768</v>
      </c>
      <c r="G420" s="273">
        <v>53691996.520000003</v>
      </c>
    </row>
    <row r="421" spans="1:7" s="300" customFormat="1" ht="15.75">
      <c r="A421" s="274"/>
      <c r="B421" s="275">
        <v>3593</v>
      </c>
      <c r="C421" s="280" t="s">
        <v>443</v>
      </c>
      <c r="D421" s="273">
        <v>2104.19</v>
      </c>
      <c r="E421" s="273">
        <v>2547.59</v>
      </c>
      <c r="F421" s="277">
        <v>21.072241575142932</v>
      </c>
      <c r="G421" s="273">
        <v>2547.59</v>
      </c>
    </row>
    <row r="422" spans="1:7" s="300" customFormat="1" ht="15.75">
      <c r="A422" s="274"/>
      <c r="B422" s="275">
        <v>3596</v>
      </c>
      <c r="C422" s="280" t="s">
        <v>444</v>
      </c>
      <c r="D422" s="273">
        <v>2773418.5</v>
      </c>
      <c r="E422" s="273">
        <v>3127005.46</v>
      </c>
      <c r="F422" s="277">
        <v>12.749138292688247</v>
      </c>
      <c r="G422" s="273">
        <v>3127005.46</v>
      </c>
    </row>
    <row r="423" spans="1:7" s="300" customFormat="1" ht="15.75">
      <c r="A423" s="274"/>
      <c r="B423" s="275">
        <v>3598</v>
      </c>
      <c r="C423" s="280" t="s">
        <v>445</v>
      </c>
      <c r="D423" s="273">
        <v>22613238.609999999</v>
      </c>
      <c r="E423" s="273">
        <v>23431118.100000001</v>
      </c>
      <c r="F423" s="277">
        <v>3.6168171401964528</v>
      </c>
      <c r="G423" s="273">
        <v>23431118.100000001</v>
      </c>
    </row>
    <row r="424" spans="1:7" s="300" customFormat="1" ht="15.75">
      <c r="A424" s="274"/>
      <c r="B424" s="275"/>
      <c r="C424" s="276" t="s">
        <v>746</v>
      </c>
      <c r="D424" s="283">
        <v>269359688.61000001</v>
      </c>
      <c r="E424" s="283">
        <v>273500256.59000003</v>
      </c>
      <c r="F424" s="284">
        <v>1.5371891768092503</v>
      </c>
      <c r="G424" s="283">
        <v>273500256.59000003</v>
      </c>
    </row>
    <row r="425" spans="1:7" s="300" customFormat="1" ht="31.5" customHeight="1">
      <c r="A425" s="274">
        <v>20</v>
      </c>
      <c r="B425" s="278" t="s">
        <v>747</v>
      </c>
      <c r="C425" s="279"/>
      <c r="D425" s="273"/>
      <c r="E425" s="273"/>
      <c r="F425" s="277" t="s">
        <v>81</v>
      </c>
      <c r="G425" s="273"/>
    </row>
    <row r="426" spans="1:7" s="300" customFormat="1" ht="15.75">
      <c r="A426" s="274"/>
      <c r="B426" s="275">
        <v>3571</v>
      </c>
      <c r="C426" s="280" t="s">
        <v>434</v>
      </c>
      <c r="D426" s="273">
        <v>1350956.45</v>
      </c>
      <c r="E426" s="273">
        <v>1309982.03</v>
      </c>
      <c r="F426" s="277">
        <v>-3.0329934025630454</v>
      </c>
      <c r="G426" s="273">
        <v>1309982.03</v>
      </c>
    </row>
    <row r="427" spans="1:7" s="300" customFormat="1" ht="15.75">
      <c r="A427" s="274"/>
      <c r="B427" s="275">
        <v>3573</v>
      </c>
      <c r="C427" s="280" t="s">
        <v>436</v>
      </c>
      <c r="D427" s="286">
        <v>173750</v>
      </c>
      <c r="E427" s="286">
        <v>171296</v>
      </c>
      <c r="F427" s="287">
        <v>-1.4123741007194244</v>
      </c>
      <c r="G427" s="286">
        <v>171296</v>
      </c>
    </row>
    <row r="428" spans="1:7" s="300" customFormat="1" ht="15.75">
      <c r="A428" s="274"/>
      <c r="B428" s="275"/>
      <c r="C428" s="288" t="s">
        <v>748</v>
      </c>
      <c r="D428" s="286">
        <v>1524706.45</v>
      </c>
      <c r="E428" s="286">
        <v>1481278.03</v>
      </c>
      <c r="F428" s="287">
        <v>-2.8483135229079624</v>
      </c>
      <c r="G428" s="286">
        <v>1481278.03</v>
      </c>
    </row>
    <row r="429" spans="1:7" s="300" customFormat="1" ht="31.5" customHeight="1">
      <c r="A429" s="274">
        <v>30</v>
      </c>
      <c r="B429" s="278" t="s">
        <v>751</v>
      </c>
      <c r="C429" s="279"/>
      <c r="D429" s="273"/>
      <c r="E429" s="273"/>
      <c r="F429" s="277" t="s">
        <v>81</v>
      </c>
      <c r="G429" s="273"/>
    </row>
    <row r="430" spans="1:7" s="300" customFormat="1" ht="15.75">
      <c r="A430" s="274"/>
      <c r="B430" s="275">
        <v>3564</v>
      </c>
      <c r="C430" s="280" t="s">
        <v>430</v>
      </c>
      <c r="D430" s="273">
        <v>357534119.25999999</v>
      </c>
      <c r="E430" s="273">
        <v>403311769.39999998</v>
      </c>
      <c r="F430" s="277">
        <v>12.803715134865303</v>
      </c>
      <c r="G430" s="273">
        <v>403311769.39999998</v>
      </c>
    </row>
    <row r="431" spans="1:7" s="300" customFormat="1" ht="15.75">
      <c r="A431" s="274"/>
      <c r="B431" s="275">
        <v>3568</v>
      </c>
      <c r="C431" s="280" t="s">
        <v>431</v>
      </c>
      <c r="D431" s="273">
        <v>637408691.75</v>
      </c>
      <c r="E431" s="273">
        <v>636755923.85000002</v>
      </c>
      <c r="F431" s="277">
        <v>-0.10240963269700758</v>
      </c>
      <c r="G431" s="273">
        <v>636755923.85000002</v>
      </c>
    </row>
    <row r="432" spans="1:7" s="300" customFormat="1" ht="30">
      <c r="A432" s="274"/>
      <c r="B432" s="275">
        <v>3569</v>
      </c>
      <c r="C432" s="280" t="s">
        <v>432</v>
      </c>
      <c r="D432" s="273">
        <v>363828272.49000001</v>
      </c>
      <c r="E432" s="273">
        <v>425345037.29000002</v>
      </c>
      <c r="F432" s="277">
        <v>16.908187035324701</v>
      </c>
      <c r="G432" s="273">
        <v>425345037.29000002</v>
      </c>
    </row>
    <row r="433" spans="1:7" s="300" customFormat="1" ht="15.75">
      <c r="A433" s="274"/>
      <c r="B433" s="275">
        <v>3570</v>
      </c>
      <c r="C433" s="280" t="s">
        <v>433</v>
      </c>
      <c r="D433" s="273">
        <v>1407412.5</v>
      </c>
      <c r="E433" s="273">
        <v>1573217.75</v>
      </c>
      <c r="F433" s="277">
        <v>11.780856714005312</v>
      </c>
      <c r="G433" s="273">
        <v>1573217.75</v>
      </c>
    </row>
    <row r="434" spans="1:7" s="300" customFormat="1" ht="15.75">
      <c r="A434" s="274"/>
      <c r="B434" s="275">
        <v>3577</v>
      </c>
      <c r="C434" s="280" t="s">
        <v>437</v>
      </c>
      <c r="D434" s="273">
        <v>1165691.99</v>
      </c>
      <c r="E434" s="273">
        <v>1011288.43</v>
      </c>
      <c r="F434" s="277">
        <v>-13.24565677079071</v>
      </c>
      <c r="G434" s="273">
        <v>1011288.43</v>
      </c>
    </row>
    <row r="435" spans="1:7" s="300" customFormat="1" ht="15.75">
      <c r="A435" s="274"/>
      <c r="B435" s="275">
        <v>3579</v>
      </c>
      <c r="C435" s="280" t="s">
        <v>438</v>
      </c>
      <c r="D435" s="273">
        <v>7844872.8300000001</v>
      </c>
      <c r="E435" s="273">
        <v>7045944.3899999997</v>
      </c>
      <c r="F435" s="277">
        <v>-10.18408401656653</v>
      </c>
      <c r="G435" s="273">
        <v>7046026.3899999997</v>
      </c>
    </row>
    <row r="436" spans="1:7" s="300" customFormat="1" ht="30">
      <c r="A436" s="274"/>
      <c r="B436" s="275">
        <v>3588</v>
      </c>
      <c r="C436" s="280" t="s">
        <v>2415</v>
      </c>
      <c r="D436" s="273">
        <v>2761341414.6300001</v>
      </c>
      <c r="E436" s="273">
        <v>3379648823.3600001</v>
      </c>
      <c r="F436" s="277">
        <v>22.391559604115407</v>
      </c>
      <c r="G436" s="273">
        <v>3379648823.3600001</v>
      </c>
    </row>
    <row r="437" spans="1:7" s="300" customFormat="1" ht="15.75">
      <c r="A437" s="274"/>
      <c r="B437" s="275">
        <v>3590</v>
      </c>
      <c r="C437" s="280" t="s">
        <v>441</v>
      </c>
      <c r="D437" s="273">
        <v>5012398.51</v>
      </c>
      <c r="E437" s="273">
        <v>2300031.21</v>
      </c>
      <c r="F437" s="277">
        <v>-54.113161485238727</v>
      </c>
      <c r="G437" s="273">
        <v>2300031.21</v>
      </c>
    </row>
    <row r="438" spans="1:7" s="300" customFormat="1" ht="30">
      <c r="A438" s="274"/>
      <c r="B438" s="275">
        <v>3591</v>
      </c>
      <c r="C438" s="280" t="s">
        <v>2416</v>
      </c>
      <c r="D438" s="273">
        <v>41094484.780000001</v>
      </c>
      <c r="E438" s="273">
        <v>66334914.18</v>
      </c>
      <c r="F438" s="277">
        <v>61.420479013485753</v>
      </c>
      <c r="G438" s="273">
        <v>66334914.18</v>
      </c>
    </row>
    <row r="439" spans="1:7" s="300" customFormat="1" ht="15.75">
      <c r="A439" s="274"/>
      <c r="B439" s="293"/>
      <c r="C439" s="276" t="s">
        <v>752</v>
      </c>
      <c r="D439" s="283">
        <v>4176637358.7400002</v>
      </c>
      <c r="E439" s="283">
        <v>4923326949.8600006</v>
      </c>
      <c r="F439" s="284">
        <v>17.877769291065775</v>
      </c>
      <c r="G439" s="283">
        <v>4923327031.8600006</v>
      </c>
    </row>
    <row r="440" spans="1:7" s="300" customFormat="1" ht="31.5" customHeight="1">
      <c r="A440" s="274">
        <v>60</v>
      </c>
      <c r="B440" s="278" t="s">
        <v>753</v>
      </c>
      <c r="C440" s="279"/>
      <c r="D440" s="273"/>
      <c r="E440" s="273"/>
      <c r="F440" s="277" t="s">
        <v>81</v>
      </c>
      <c r="G440" s="273"/>
    </row>
    <row r="441" spans="1:7" s="300" customFormat="1" ht="15.75">
      <c r="A441" s="274"/>
      <c r="B441" s="275">
        <v>3550</v>
      </c>
      <c r="C441" s="280" t="s">
        <v>624</v>
      </c>
      <c r="D441" s="273">
        <v>397326115.63</v>
      </c>
      <c r="E441" s="273">
        <v>356133770.47000003</v>
      </c>
      <c r="F441" s="277">
        <v>-10.367389290453614</v>
      </c>
      <c r="G441" s="273">
        <v>356133770.47000003</v>
      </c>
    </row>
    <row r="442" spans="1:7" s="300" customFormat="1" ht="15.75">
      <c r="A442" s="274"/>
      <c r="B442" s="275">
        <v>3551</v>
      </c>
      <c r="C442" s="280" t="s">
        <v>625</v>
      </c>
      <c r="D442" s="273">
        <v>925563155.47000003</v>
      </c>
      <c r="E442" s="273">
        <v>598712052.39999998</v>
      </c>
      <c r="F442" s="277">
        <v>-35.313754781436323</v>
      </c>
      <c r="G442" s="273">
        <v>598712052.39999998</v>
      </c>
    </row>
    <row r="443" spans="1:7" s="300" customFormat="1" ht="15.75">
      <c r="A443" s="274"/>
      <c r="B443" s="275"/>
      <c r="C443" s="276" t="s">
        <v>754</v>
      </c>
      <c r="D443" s="283">
        <v>1322889271.0999999</v>
      </c>
      <c r="E443" s="283">
        <v>954845822.87</v>
      </c>
      <c r="F443" s="284">
        <v>-27.82118324415519</v>
      </c>
      <c r="G443" s="283">
        <v>954845822.87</v>
      </c>
    </row>
    <row r="444" spans="1:7" s="300" customFormat="1" ht="31.5" customHeight="1">
      <c r="A444" s="274">
        <v>90</v>
      </c>
      <c r="B444" s="278" t="s">
        <v>755</v>
      </c>
      <c r="C444" s="279"/>
      <c r="D444" s="273"/>
      <c r="E444" s="273"/>
      <c r="F444" s="277" t="s">
        <v>81</v>
      </c>
      <c r="G444" s="273"/>
    </row>
    <row r="445" spans="1:7" s="300" customFormat="1" ht="15.75">
      <c r="A445" s="274"/>
      <c r="B445" s="275">
        <v>3561</v>
      </c>
      <c r="C445" s="280" t="s">
        <v>568</v>
      </c>
      <c r="D445" s="273">
        <v>1896399.18</v>
      </c>
      <c r="E445" s="273">
        <v>1892498.24</v>
      </c>
      <c r="F445" s="277">
        <v>-0.20570247240878603</v>
      </c>
      <c r="G445" s="273">
        <v>1892498.24</v>
      </c>
    </row>
    <row r="446" spans="1:7" s="300" customFormat="1" ht="15.75">
      <c r="A446" s="294"/>
      <c r="B446" s="275">
        <v>3565</v>
      </c>
      <c r="C446" s="280" t="s">
        <v>569</v>
      </c>
      <c r="D446" s="273">
        <v>172924418.03</v>
      </c>
      <c r="E446" s="273">
        <v>160582421.41</v>
      </c>
      <c r="F446" s="277">
        <v>-7.1372202726504703</v>
      </c>
      <c r="G446" s="273">
        <v>160582421.41</v>
      </c>
    </row>
    <row r="447" spans="1:7" s="300" customFormat="1" ht="15.75">
      <c r="A447" s="294"/>
      <c r="B447" s="275">
        <v>3582</v>
      </c>
      <c r="C447" s="280" t="s">
        <v>570</v>
      </c>
      <c r="D447" s="273">
        <v>377125.91</v>
      </c>
      <c r="E447" s="273">
        <v>632693.12</v>
      </c>
      <c r="F447" s="277">
        <v>67.767078109271267</v>
      </c>
      <c r="G447" s="273">
        <v>632693.12</v>
      </c>
    </row>
    <row r="448" spans="1:7" s="300" customFormat="1" ht="15.75">
      <c r="A448" s="294"/>
      <c r="B448" s="275">
        <v>3595</v>
      </c>
      <c r="C448" s="280" t="s">
        <v>571</v>
      </c>
      <c r="D448" s="273">
        <v>76985092.859999999</v>
      </c>
      <c r="E448" s="273">
        <v>77018981.239999995</v>
      </c>
      <c r="F448" s="277">
        <v>4.4019405239430445E-2</v>
      </c>
      <c r="G448" s="273">
        <v>77018981.239999995</v>
      </c>
    </row>
    <row r="449" spans="1:7" s="300" customFormat="1" ht="15.75" customHeight="1">
      <c r="A449" s="294"/>
      <c r="B449" s="275">
        <v>3597</v>
      </c>
      <c r="C449" s="280" t="s">
        <v>572</v>
      </c>
      <c r="D449" s="273">
        <v>189806399.97999999</v>
      </c>
      <c r="E449" s="273">
        <v>217856055.31999999</v>
      </c>
      <c r="F449" s="277">
        <v>14.778034535693008</v>
      </c>
      <c r="G449" s="273">
        <v>217856055.31999999</v>
      </c>
    </row>
    <row r="450" spans="1:7" s="300" customFormat="1" ht="30">
      <c r="A450" s="294"/>
      <c r="B450" s="275">
        <v>3603</v>
      </c>
      <c r="C450" s="280" t="s">
        <v>573</v>
      </c>
      <c r="D450" s="273">
        <v>1604236.05</v>
      </c>
      <c r="E450" s="273">
        <v>1700715.77</v>
      </c>
      <c r="F450" s="277">
        <v>6.0140600879776995</v>
      </c>
      <c r="G450" s="273">
        <v>1700715.77</v>
      </c>
    </row>
    <row r="451" spans="1:7" s="300" customFormat="1" ht="15.75">
      <c r="A451" s="294"/>
      <c r="B451" s="275">
        <v>3634</v>
      </c>
      <c r="C451" s="280" t="s">
        <v>577</v>
      </c>
      <c r="D451" s="273">
        <v>48473801.32</v>
      </c>
      <c r="E451" s="273">
        <v>48079902.520000003</v>
      </c>
      <c r="F451" s="277">
        <v>-0.81260142442651129</v>
      </c>
      <c r="G451" s="273">
        <v>48079902.520000003</v>
      </c>
    </row>
    <row r="452" spans="1:7" s="300" customFormat="1" ht="15.75">
      <c r="A452" s="294"/>
      <c r="B452" s="275">
        <v>3636</v>
      </c>
      <c r="C452" s="280" t="s">
        <v>578</v>
      </c>
      <c r="D452" s="273">
        <v>2279381.9300000002</v>
      </c>
      <c r="E452" s="273">
        <v>2193513.7799999998</v>
      </c>
      <c r="F452" s="277">
        <v>-3.7671681463229101</v>
      </c>
      <c r="G452" s="273">
        <v>2193513.7799999998</v>
      </c>
    </row>
    <row r="453" spans="1:7" s="300" customFormat="1" ht="15.75">
      <c r="A453" s="294"/>
      <c r="B453" s="275">
        <v>3638</v>
      </c>
      <c r="C453" s="280" t="s">
        <v>579</v>
      </c>
      <c r="D453" s="273">
        <v>2077998088.77</v>
      </c>
      <c r="E453" s="273">
        <v>2177757632.5999999</v>
      </c>
      <c r="F453" s="277">
        <v>4.8007524342358359</v>
      </c>
      <c r="G453" s="273">
        <v>2177757632.5999999</v>
      </c>
    </row>
    <row r="454" spans="1:7" s="300" customFormat="1" ht="15.75">
      <c r="A454" s="294"/>
      <c r="B454" s="275">
        <v>3639</v>
      </c>
      <c r="C454" s="280" t="s">
        <v>580</v>
      </c>
      <c r="D454" s="273">
        <v>68015523.980000004</v>
      </c>
      <c r="E454" s="273">
        <v>108728853.7</v>
      </c>
      <c r="F454" s="277">
        <v>59.858878293684505</v>
      </c>
      <c r="G454" s="273">
        <v>108728853.7</v>
      </c>
    </row>
    <row r="455" spans="1:7" s="300" customFormat="1" ht="15.75">
      <c r="A455" s="294"/>
      <c r="B455" s="275">
        <v>3640</v>
      </c>
      <c r="C455" s="280" t="s">
        <v>2421</v>
      </c>
      <c r="D455" s="273">
        <v>276148788.42000002</v>
      </c>
      <c r="E455" s="273">
        <v>489263387.94</v>
      </c>
      <c r="F455" s="277">
        <v>77.173831085534189</v>
      </c>
      <c r="G455" s="273">
        <v>57699433.979999997</v>
      </c>
    </row>
    <row r="456" spans="1:7" s="300" customFormat="1" ht="15.75">
      <c r="A456" s="294"/>
      <c r="B456" s="275">
        <v>3643</v>
      </c>
      <c r="C456" s="280" t="s">
        <v>581</v>
      </c>
      <c r="D456" s="273">
        <v>5896285.5300000003</v>
      </c>
      <c r="E456" s="273">
        <v>5564981.5899999999</v>
      </c>
      <c r="F456" s="277">
        <v>-5.6188584883541139</v>
      </c>
      <c r="G456" s="273">
        <v>5564981.5899999999</v>
      </c>
    </row>
    <row r="457" spans="1:7" s="300" customFormat="1" ht="15.75">
      <c r="A457" s="294"/>
      <c r="B457" s="275">
        <v>3649</v>
      </c>
      <c r="C457" s="280" t="s">
        <v>582</v>
      </c>
      <c r="D457" s="273">
        <v>21876704.84</v>
      </c>
      <c r="E457" s="273">
        <v>31199998.879999999</v>
      </c>
      <c r="F457" s="277">
        <v>42.617451340080329</v>
      </c>
      <c r="G457" s="273">
        <v>31199998.879999999</v>
      </c>
    </row>
    <row r="458" spans="1:7" s="300" customFormat="1" ht="15.75">
      <c r="A458" s="274"/>
      <c r="B458" s="275"/>
      <c r="C458" s="276" t="s">
        <v>756</v>
      </c>
      <c r="D458" s="283">
        <v>2944282246.8000007</v>
      </c>
      <c r="E458" s="283">
        <v>3322471636.1100001</v>
      </c>
      <c r="F458" s="284">
        <v>12.844875511545654</v>
      </c>
      <c r="G458" s="283">
        <v>2890907682.1500001</v>
      </c>
    </row>
    <row r="459" spans="1:7" s="300" customFormat="1" ht="31.5" customHeight="1">
      <c r="A459" s="274" t="s">
        <v>793</v>
      </c>
      <c r="B459" s="278" t="s">
        <v>794</v>
      </c>
      <c r="C459" s="279"/>
      <c r="D459" s="273"/>
      <c r="E459" s="273"/>
      <c r="F459" s="277" t="s">
        <v>81</v>
      </c>
      <c r="G459" s="273"/>
    </row>
    <row r="460" spans="1:7" s="300" customFormat="1" ht="15.75">
      <c r="A460" s="274"/>
      <c r="B460" s="275">
        <v>3583</v>
      </c>
      <c r="C460" s="280" t="s">
        <v>651</v>
      </c>
      <c r="D460" s="273">
        <v>5459616.7599999998</v>
      </c>
      <c r="E460" s="273">
        <v>4758460.51</v>
      </c>
      <c r="F460" s="277">
        <v>-12.84259098801653</v>
      </c>
      <c r="G460" s="273">
        <v>4758460.51</v>
      </c>
    </row>
    <row r="461" spans="1:7" s="300" customFormat="1" ht="15.75">
      <c r="A461" s="274"/>
      <c r="B461" s="275"/>
      <c r="C461" s="276" t="s">
        <v>654</v>
      </c>
      <c r="D461" s="283">
        <v>5459616.7599999998</v>
      </c>
      <c r="E461" s="283">
        <v>4758460.51</v>
      </c>
      <c r="F461" s="284">
        <v>-12.84259098801653</v>
      </c>
      <c r="G461" s="283">
        <v>4758460.51</v>
      </c>
    </row>
    <row r="462" spans="1:7" s="300" customFormat="1" ht="31.5" customHeight="1">
      <c r="A462" s="274" t="s">
        <v>795</v>
      </c>
      <c r="B462" s="275"/>
      <c r="C462" s="280"/>
      <c r="D462" s="286">
        <v>8720155735.7199993</v>
      </c>
      <c r="E462" s="286">
        <v>9480403956.1499996</v>
      </c>
      <c r="F462" s="287">
        <v>8.718287189709562</v>
      </c>
      <c r="G462" s="286">
        <v>9048840084.1899986</v>
      </c>
    </row>
    <row r="463" spans="1:7" s="300" customFormat="1" ht="31.5" customHeight="1">
      <c r="A463" s="274" t="s">
        <v>796</v>
      </c>
      <c r="B463" s="275"/>
      <c r="C463" s="276"/>
      <c r="D463" s="273"/>
      <c r="E463" s="273"/>
      <c r="F463" s="277" t="s">
        <v>81</v>
      </c>
      <c r="G463" s="273"/>
    </row>
    <row r="464" spans="1:7" s="300" customFormat="1" ht="15.75">
      <c r="A464" s="274">
        <v>10</v>
      </c>
      <c r="B464" s="278" t="s">
        <v>745</v>
      </c>
      <c r="C464" s="279"/>
      <c r="D464" s="273"/>
      <c r="E464" s="273"/>
      <c r="F464" s="277" t="s">
        <v>81</v>
      </c>
      <c r="G464" s="273"/>
    </row>
    <row r="465" spans="1:7" s="300" customFormat="1" ht="15.75">
      <c r="A465" s="274"/>
      <c r="B465" s="275">
        <v>3611</v>
      </c>
      <c r="C465" s="280" t="s">
        <v>446</v>
      </c>
      <c r="D465" s="273">
        <v>2043012.48</v>
      </c>
      <c r="E465" s="273">
        <v>1901434.56</v>
      </c>
      <c r="F465" s="277">
        <v>-6.9298607515114119</v>
      </c>
      <c r="G465" s="273">
        <v>1901434.56</v>
      </c>
    </row>
    <row r="466" spans="1:7" s="300" customFormat="1" ht="15.75">
      <c r="A466" s="274"/>
      <c r="B466" s="275">
        <v>3616</v>
      </c>
      <c r="C466" s="280" t="s">
        <v>447</v>
      </c>
      <c r="D466" s="273">
        <v>1397210.59</v>
      </c>
      <c r="E466" s="273">
        <v>1448897.22</v>
      </c>
      <c r="F466" s="277">
        <v>3.6992727059132786</v>
      </c>
      <c r="G466" s="273">
        <v>1448897.22</v>
      </c>
    </row>
    <row r="467" spans="1:7" s="300" customFormat="1" ht="15.75">
      <c r="A467" s="274"/>
      <c r="B467" s="275">
        <v>3632</v>
      </c>
      <c r="C467" s="280" t="s">
        <v>450</v>
      </c>
      <c r="D467" s="273">
        <v>273537.09999999998</v>
      </c>
      <c r="E467" s="273">
        <v>350961.3</v>
      </c>
      <c r="F467" s="277">
        <v>28.304825926720735</v>
      </c>
      <c r="G467" s="273">
        <v>350961.3</v>
      </c>
    </row>
    <row r="468" spans="1:7" s="300" customFormat="1" ht="15.75">
      <c r="A468" s="274"/>
      <c r="B468" s="293"/>
      <c r="C468" s="276" t="s">
        <v>746</v>
      </c>
      <c r="D468" s="283">
        <v>3713760.1700000004</v>
      </c>
      <c r="E468" s="283">
        <v>3701293.08</v>
      </c>
      <c r="F468" s="284">
        <v>-0.33569992216272587</v>
      </c>
      <c r="G468" s="283">
        <v>3701293.08</v>
      </c>
    </row>
    <row r="469" spans="1:7" s="300" customFormat="1" ht="31.5" customHeight="1">
      <c r="A469" s="274">
        <v>30</v>
      </c>
      <c r="B469" s="278" t="s">
        <v>751</v>
      </c>
      <c r="C469" s="279"/>
      <c r="D469" s="273"/>
      <c r="E469" s="273"/>
      <c r="F469" s="277" t="s">
        <v>81</v>
      </c>
      <c r="G469" s="273"/>
    </row>
    <row r="470" spans="1:7" s="300" customFormat="1" ht="15.75">
      <c r="A470" s="274"/>
      <c r="B470" s="275">
        <v>3606</v>
      </c>
      <c r="C470" s="280" t="s">
        <v>552</v>
      </c>
      <c r="D470" s="273">
        <v>29631731.879999999</v>
      </c>
      <c r="E470" s="273">
        <v>28639542.550000001</v>
      </c>
      <c r="F470" s="277">
        <v>-3.3484014164885125</v>
      </c>
      <c r="G470" s="273">
        <v>28639542.550000001</v>
      </c>
    </row>
    <row r="471" spans="1:7" s="300" customFormat="1" ht="15.75">
      <c r="A471" s="274"/>
      <c r="B471" s="275">
        <v>3618</v>
      </c>
      <c r="C471" s="280" t="s">
        <v>448</v>
      </c>
      <c r="D471" s="273">
        <v>17812687.149999999</v>
      </c>
      <c r="E471" s="273">
        <v>18013625.190000001</v>
      </c>
      <c r="F471" s="277">
        <v>1.1280613548529248</v>
      </c>
      <c r="G471" s="273">
        <v>18013625.190000001</v>
      </c>
    </row>
    <row r="472" spans="1:7" s="300" customFormat="1" ht="15.75">
      <c r="A472" s="274"/>
      <c r="B472" s="275">
        <v>3624</v>
      </c>
      <c r="C472" s="280" t="s">
        <v>449</v>
      </c>
      <c r="D472" s="273">
        <v>517257.76</v>
      </c>
      <c r="E472" s="273">
        <v>168229.8</v>
      </c>
      <c r="F472" s="277">
        <v>-67.476601994332569</v>
      </c>
      <c r="G472" s="273">
        <v>168229.8</v>
      </c>
    </row>
    <row r="473" spans="1:7" s="300" customFormat="1" ht="15.75">
      <c r="A473" s="274"/>
      <c r="B473" s="293"/>
      <c r="C473" s="276" t="s">
        <v>752</v>
      </c>
      <c r="D473" s="283">
        <v>47961676.789999999</v>
      </c>
      <c r="E473" s="283">
        <v>46821397.539999999</v>
      </c>
      <c r="F473" s="284">
        <v>-2.377479951321777</v>
      </c>
      <c r="G473" s="283">
        <v>46821397.539999999</v>
      </c>
    </row>
    <row r="474" spans="1:7" s="300" customFormat="1" ht="31.5" customHeight="1">
      <c r="A474" s="274" t="s">
        <v>774</v>
      </c>
      <c r="B474" s="278" t="s">
        <v>631</v>
      </c>
      <c r="C474" s="279"/>
      <c r="D474" s="273"/>
      <c r="E474" s="273"/>
      <c r="F474" s="277" t="s">
        <v>81</v>
      </c>
      <c r="G474" s="273"/>
    </row>
    <row r="475" spans="1:7" s="300" customFormat="1" ht="15.75">
      <c r="A475" s="274"/>
      <c r="B475" s="275">
        <v>3628</v>
      </c>
      <c r="C475" s="280" t="s">
        <v>638</v>
      </c>
      <c r="D475" s="273">
        <v>116079253.18000001</v>
      </c>
      <c r="E475" s="273">
        <v>121991693.94</v>
      </c>
      <c r="F475" s="277">
        <v>5.0934517564751873</v>
      </c>
      <c r="G475" s="273">
        <v>121991693.94</v>
      </c>
    </row>
    <row r="476" spans="1:7" s="300" customFormat="1" ht="15.75">
      <c r="A476" s="274"/>
      <c r="B476" s="275"/>
      <c r="C476" s="276" t="s">
        <v>649</v>
      </c>
      <c r="D476" s="283">
        <v>116079253.18000001</v>
      </c>
      <c r="E476" s="283">
        <v>121991693.94</v>
      </c>
      <c r="F476" s="284">
        <v>5.0934517564751873</v>
      </c>
      <c r="G476" s="283">
        <v>121991693.94</v>
      </c>
    </row>
    <row r="477" spans="1:7" s="300" customFormat="1" ht="31.5" customHeight="1">
      <c r="A477" s="274">
        <v>60</v>
      </c>
      <c r="B477" s="278" t="s">
        <v>753</v>
      </c>
      <c r="C477" s="279"/>
      <c r="D477" s="273"/>
      <c r="E477" s="273"/>
      <c r="F477" s="277" t="s">
        <v>81</v>
      </c>
      <c r="G477" s="273"/>
    </row>
    <row r="478" spans="1:7" s="300" customFormat="1" ht="30">
      <c r="A478" s="274"/>
      <c r="B478" s="275">
        <v>3600</v>
      </c>
      <c r="C478" s="280" t="s">
        <v>2425</v>
      </c>
      <c r="D478" s="273">
        <v>24286340353.5</v>
      </c>
      <c r="E478" s="273">
        <v>24622533912.77</v>
      </c>
      <c r="F478" s="277">
        <v>1.3842907345303272</v>
      </c>
      <c r="G478" s="273">
        <v>24622533912.77</v>
      </c>
    </row>
    <row r="479" spans="1:7" s="300" customFormat="1" ht="30">
      <c r="A479" s="274"/>
      <c r="B479" s="275">
        <v>3601</v>
      </c>
      <c r="C479" s="280" t="s">
        <v>2426</v>
      </c>
      <c r="D479" s="273">
        <v>44216633.460000001</v>
      </c>
      <c r="E479" s="273">
        <v>45160588.030000001</v>
      </c>
      <c r="F479" s="277">
        <v>2.1348404347742496</v>
      </c>
      <c r="G479" s="273">
        <v>45160588.030000001</v>
      </c>
    </row>
    <row r="480" spans="1:7" s="300" customFormat="1" ht="15.75">
      <c r="A480" s="274"/>
      <c r="B480" s="275">
        <v>3602</v>
      </c>
      <c r="C480" s="280" t="s">
        <v>2424</v>
      </c>
      <c r="D480" s="273">
        <v>6166248.6900000004</v>
      </c>
      <c r="E480" s="273">
        <v>6507197.1299999999</v>
      </c>
      <c r="F480" s="277">
        <v>5.5292683954334549</v>
      </c>
      <c r="G480" s="273">
        <v>6507197.1299999999</v>
      </c>
    </row>
    <row r="481" spans="1:7" s="300" customFormat="1" ht="15.75">
      <c r="A481" s="274"/>
      <c r="B481" s="275">
        <v>3621</v>
      </c>
      <c r="C481" s="280" t="s">
        <v>626</v>
      </c>
      <c r="D481" s="273">
        <v>735876.11</v>
      </c>
      <c r="E481" s="273">
        <v>615228.23</v>
      </c>
      <c r="F481" s="277">
        <v>-16.395134773433533</v>
      </c>
      <c r="G481" s="273">
        <v>615228.23</v>
      </c>
    </row>
    <row r="482" spans="1:7" s="300" customFormat="1" ht="30">
      <c r="A482" s="274"/>
      <c r="B482" s="275">
        <v>3637</v>
      </c>
      <c r="C482" s="280" t="s">
        <v>2427</v>
      </c>
      <c r="D482" s="273">
        <v>4162083.45</v>
      </c>
      <c r="E482" s="273">
        <v>1372877.91</v>
      </c>
      <c r="F482" s="277">
        <v>-67.014647195504935</v>
      </c>
      <c r="G482" s="273">
        <v>1372877.91</v>
      </c>
    </row>
    <row r="483" spans="1:7" s="300" customFormat="1" ht="15.75">
      <c r="A483" s="274"/>
      <c r="B483" s="293"/>
      <c r="C483" s="276" t="s">
        <v>754</v>
      </c>
      <c r="D483" s="283">
        <v>24341621195.209999</v>
      </c>
      <c r="E483" s="283">
        <v>24676189804.07</v>
      </c>
      <c r="F483" s="284">
        <v>1.3744713475610153</v>
      </c>
      <c r="G483" s="283">
        <v>24676189804.07</v>
      </c>
    </row>
    <row r="484" spans="1:7" s="300" customFormat="1" ht="31.5" customHeight="1">
      <c r="A484" s="274">
        <v>90</v>
      </c>
      <c r="B484" s="278" t="s">
        <v>755</v>
      </c>
      <c r="C484" s="279"/>
      <c r="D484" s="273"/>
      <c r="E484" s="273"/>
      <c r="F484" s="277" t="s">
        <v>81</v>
      </c>
      <c r="G484" s="273"/>
    </row>
    <row r="485" spans="1:7" s="300" customFormat="1" ht="15.75">
      <c r="A485" s="274"/>
      <c r="B485" s="275">
        <v>3620</v>
      </c>
      <c r="C485" s="280" t="s">
        <v>574</v>
      </c>
      <c r="D485" s="273">
        <v>626712902.90999997</v>
      </c>
      <c r="E485" s="273">
        <v>603568244.36000001</v>
      </c>
      <c r="F485" s="277">
        <v>-3.6930241012324707</v>
      </c>
      <c r="G485" s="273">
        <v>0</v>
      </c>
    </row>
    <row r="486" spans="1:7" s="300" customFormat="1" ht="15.75">
      <c r="A486" s="274"/>
      <c r="B486" s="275">
        <v>3622</v>
      </c>
      <c r="C486" s="280" t="s">
        <v>575</v>
      </c>
      <c r="D486" s="273">
        <v>4269900352.1999998</v>
      </c>
      <c r="E486" s="273">
        <v>4447114307.3900003</v>
      </c>
      <c r="F486" s="277">
        <v>4.1503065779671839</v>
      </c>
      <c r="G486" s="273">
        <v>97266337.620000005</v>
      </c>
    </row>
    <row r="487" spans="1:7" s="300" customFormat="1" ht="15.75">
      <c r="A487" s="274"/>
      <c r="B487" s="275">
        <v>3625</v>
      </c>
      <c r="C487" s="280" t="s">
        <v>576</v>
      </c>
      <c r="D487" s="273">
        <v>261004.65</v>
      </c>
      <c r="E487" s="273">
        <v>271699.71000000002</v>
      </c>
      <c r="F487" s="277">
        <v>4.0976511338016497</v>
      </c>
      <c r="G487" s="273">
        <v>263540.92</v>
      </c>
    </row>
    <row r="488" spans="1:7" s="300" customFormat="1" ht="15.75">
      <c r="A488" s="274"/>
      <c r="B488" s="54"/>
      <c r="C488" s="276" t="s">
        <v>756</v>
      </c>
      <c r="D488" s="283">
        <v>4896874259.7599993</v>
      </c>
      <c r="E488" s="283">
        <v>5050954251.46</v>
      </c>
      <c r="F488" s="284">
        <v>3.1464967962553394</v>
      </c>
      <c r="G488" s="283">
        <v>97529878.540000007</v>
      </c>
    </row>
    <row r="489" spans="1:7" s="300" customFormat="1" ht="47.25" customHeight="1">
      <c r="B489" s="295"/>
      <c r="C489" s="295" t="s">
        <v>797</v>
      </c>
      <c r="D489" s="286">
        <v>29406250145.110001</v>
      </c>
      <c r="E489" s="286">
        <v>29899658440.089996</v>
      </c>
      <c r="F489" s="287">
        <v>1.6779028014289172</v>
      </c>
      <c r="G489" s="286">
        <v>24946234067.169998</v>
      </c>
    </row>
    <row r="490" spans="1:7" s="300" customFormat="1" ht="31.5" customHeight="1">
      <c r="A490" s="274" t="s">
        <v>798</v>
      </c>
      <c r="B490" s="296"/>
      <c r="C490" s="296"/>
      <c r="D490" s="273"/>
      <c r="E490" s="273"/>
      <c r="F490" s="277"/>
      <c r="G490" s="273"/>
    </row>
    <row r="491" spans="1:7" s="300" customFormat="1" ht="15.75">
      <c r="A491" s="274">
        <v>1</v>
      </c>
      <c r="B491" s="278" t="s">
        <v>743</v>
      </c>
      <c r="C491" s="279"/>
      <c r="D491" s="273"/>
      <c r="E491" s="273"/>
      <c r="F491" s="277" t="s">
        <v>81</v>
      </c>
      <c r="G491" s="273"/>
    </row>
    <row r="492" spans="1:7" s="300" customFormat="1" ht="15.75">
      <c r="A492" s="274"/>
      <c r="B492" s="275">
        <v>3728</v>
      </c>
      <c r="C492" s="280" t="s">
        <v>271</v>
      </c>
      <c r="D492" s="273">
        <v>2547203680.3099999</v>
      </c>
      <c r="E492" s="273">
        <v>2574835409.3600001</v>
      </c>
      <c r="F492" s="277">
        <v>1.0847867904555379</v>
      </c>
      <c r="G492" s="273">
        <v>110330192.45999999</v>
      </c>
    </row>
    <row r="493" spans="1:7" s="300" customFormat="1" ht="15.75">
      <c r="A493" s="274"/>
      <c r="B493" s="275">
        <v>3771</v>
      </c>
      <c r="C493" s="280" t="s">
        <v>272</v>
      </c>
      <c r="D493" s="273">
        <v>-239828.66</v>
      </c>
      <c r="E493" s="273">
        <v>-114943.1</v>
      </c>
      <c r="F493" s="277">
        <v>52.072825658117758</v>
      </c>
      <c r="G493" s="273">
        <v>-114943.1</v>
      </c>
    </row>
    <row r="494" spans="1:7" s="300" customFormat="1" ht="15.75">
      <c r="A494" s="274"/>
      <c r="B494" s="54"/>
      <c r="C494" s="276" t="s">
        <v>744</v>
      </c>
      <c r="D494" s="283">
        <v>2546963851.6500001</v>
      </c>
      <c r="E494" s="283">
        <v>2574720466.2600002</v>
      </c>
      <c r="F494" s="284">
        <v>1.0897922478176736</v>
      </c>
      <c r="G494" s="283">
        <v>110215249.36</v>
      </c>
    </row>
    <row r="495" spans="1:7" s="300" customFormat="1" ht="31.5" customHeight="1">
      <c r="A495" s="274">
        <v>10</v>
      </c>
      <c r="B495" s="278" t="s">
        <v>745</v>
      </c>
      <c r="C495" s="279"/>
      <c r="D495" s="273"/>
      <c r="E495" s="273"/>
      <c r="F495" s="277" t="s">
        <v>81</v>
      </c>
      <c r="G495" s="273"/>
    </row>
    <row r="496" spans="1:7" s="300" customFormat="1" ht="15.75">
      <c r="A496" s="274"/>
      <c r="B496" s="275">
        <v>3722</v>
      </c>
      <c r="C496" s="280" t="s">
        <v>471</v>
      </c>
      <c r="D496" s="273">
        <v>6480022.7599999998</v>
      </c>
      <c r="E496" s="273">
        <v>7088667.0999999996</v>
      </c>
      <c r="F496" s="277">
        <v>9.3926265777498568</v>
      </c>
      <c r="G496" s="273">
        <v>7088667.0999999996</v>
      </c>
    </row>
    <row r="497" spans="1:7" s="300" customFormat="1" ht="15.75">
      <c r="A497" s="274"/>
      <c r="B497" s="293"/>
      <c r="C497" s="276" t="s">
        <v>746</v>
      </c>
      <c r="D497" s="283">
        <v>6480022.7599999998</v>
      </c>
      <c r="E497" s="283">
        <v>7088667.0999999996</v>
      </c>
      <c r="F497" s="284">
        <v>9.3926265777498568</v>
      </c>
      <c r="G497" s="283">
        <v>7088667.0999999996</v>
      </c>
    </row>
    <row r="498" spans="1:7" s="300" customFormat="1" ht="31.5" customHeight="1">
      <c r="A498" s="274">
        <v>20</v>
      </c>
      <c r="B498" s="278" t="s">
        <v>747</v>
      </c>
      <c r="C498" s="279"/>
      <c r="D498" s="273"/>
      <c r="E498" s="273"/>
      <c r="F498" s="277" t="s">
        <v>81</v>
      </c>
      <c r="G498" s="273"/>
    </row>
    <row r="499" spans="1:7" s="300" customFormat="1" ht="15.75">
      <c r="A499" s="274"/>
      <c r="B499" s="275">
        <v>3707</v>
      </c>
      <c r="C499" s="280" t="s">
        <v>462</v>
      </c>
      <c r="D499" s="286">
        <v>6284341.0199999996</v>
      </c>
      <c r="E499" s="286">
        <v>6396747.8099999996</v>
      </c>
      <c r="F499" s="287">
        <v>1.788680621281753</v>
      </c>
      <c r="G499" s="286">
        <v>6396747.8099999996</v>
      </c>
    </row>
    <row r="500" spans="1:7" s="300" customFormat="1" ht="15.75">
      <c r="A500" s="274"/>
      <c r="B500" s="293"/>
      <c r="C500" s="288" t="s">
        <v>748</v>
      </c>
      <c r="D500" s="286">
        <v>6284341.0199999996</v>
      </c>
      <c r="E500" s="286">
        <v>6396747.8099999996</v>
      </c>
      <c r="F500" s="287">
        <v>1.788680621281753</v>
      </c>
      <c r="G500" s="286">
        <v>6396747.8099999996</v>
      </c>
    </row>
    <row r="501" spans="1:7" s="300" customFormat="1" ht="31.5" customHeight="1">
      <c r="A501" s="274">
        <v>25</v>
      </c>
      <c r="B501" s="278" t="s">
        <v>749</v>
      </c>
      <c r="C501" s="279"/>
      <c r="D501" s="273"/>
      <c r="E501" s="273"/>
      <c r="F501" s="277" t="s">
        <v>81</v>
      </c>
      <c r="G501" s="273"/>
    </row>
    <row r="502" spans="1:7" s="300" customFormat="1" ht="15.75">
      <c r="A502" s="274"/>
      <c r="B502" s="275">
        <v>3704</v>
      </c>
      <c r="C502" s="280" t="s">
        <v>459</v>
      </c>
      <c r="D502" s="273">
        <v>253705112.00999999</v>
      </c>
      <c r="E502" s="273">
        <v>251385948.91</v>
      </c>
      <c r="F502" s="277">
        <v>-0.91411760749565907</v>
      </c>
      <c r="G502" s="273">
        <v>234029663.87</v>
      </c>
    </row>
    <row r="503" spans="1:7" s="300" customFormat="1" ht="15.75">
      <c r="A503" s="274"/>
      <c r="B503" s="275">
        <v>3705</v>
      </c>
      <c r="C503" s="280" t="s">
        <v>460</v>
      </c>
      <c r="D503" s="273">
        <v>119006.31</v>
      </c>
      <c r="E503" s="273">
        <v>113102.32</v>
      </c>
      <c r="F503" s="277">
        <v>-4.9610730725118612</v>
      </c>
      <c r="G503" s="273">
        <v>113102.32</v>
      </c>
    </row>
    <row r="504" spans="1:7" s="300" customFormat="1" ht="15.75">
      <c r="A504" s="274"/>
      <c r="B504" s="275">
        <v>3706</v>
      </c>
      <c r="C504" s="280" t="s">
        <v>461</v>
      </c>
      <c r="D504" s="273">
        <v>1028235.44</v>
      </c>
      <c r="E504" s="273">
        <v>1087782.0900000001</v>
      </c>
      <c r="F504" s="277">
        <v>5.7911493499971316</v>
      </c>
      <c r="G504" s="273">
        <v>1087782.0900000001</v>
      </c>
    </row>
    <row r="505" spans="1:7" s="300" customFormat="1" ht="15.75">
      <c r="A505" s="274"/>
      <c r="B505" s="275">
        <v>3709</v>
      </c>
      <c r="C505" s="280" t="s">
        <v>463</v>
      </c>
      <c r="D505" s="273">
        <v>13074962.960000001</v>
      </c>
      <c r="E505" s="273">
        <v>13040277.65</v>
      </c>
      <c r="F505" s="277">
        <v>-0.26528036910018532</v>
      </c>
      <c r="G505" s="273">
        <v>13040277.65</v>
      </c>
    </row>
    <row r="506" spans="1:7" s="300" customFormat="1" ht="15.75">
      <c r="A506" s="274"/>
      <c r="B506" s="275">
        <v>3710</v>
      </c>
      <c r="C506" s="280" t="s">
        <v>464</v>
      </c>
      <c r="D506" s="273">
        <v>74992483.590000004</v>
      </c>
      <c r="E506" s="273">
        <v>75178189.370000005</v>
      </c>
      <c r="F506" s="277">
        <v>0.24763252410107461</v>
      </c>
      <c r="G506" s="273">
        <v>75178189.370000005</v>
      </c>
    </row>
    <row r="507" spans="1:7" s="300" customFormat="1" ht="15.75">
      <c r="A507" s="274"/>
      <c r="B507" s="275">
        <v>3717</v>
      </c>
      <c r="C507" s="280" t="s">
        <v>467</v>
      </c>
      <c r="D507" s="273">
        <v>77833219.189999998</v>
      </c>
      <c r="E507" s="273">
        <v>38013802.68</v>
      </c>
      <c r="F507" s="277">
        <v>-51.15992493230447</v>
      </c>
      <c r="G507" s="273">
        <v>38013802.68</v>
      </c>
    </row>
    <row r="508" spans="1:7" s="300" customFormat="1" ht="15.75" customHeight="1">
      <c r="A508" s="274"/>
      <c r="B508" s="275">
        <v>3718</v>
      </c>
      <c r="C508" s="280" t="s">
        <v>468</v>
      </c>
      <c r="D508" s="273">
        <v>19844751.739999998</v>
      </c>
      <c r="E508" s="273">
        <v>32321707.41</v>
      </c>
      <c r="F508" s="277">
        <v>62.872823169920913</v>
      </c>
      <c r="G508" s="273">
        <v>32321707.41</v>
      </c>
    </row>
    <row r="509" spans="1:7" s="300" customFormat="1" ht="15.75">
      <c r="A509" s="274"/>
      <c r="B509" s="275">
        <v>3732</v>
      </c>
      <c r="C509" s="280" t="s">
        <v>475</v>
      </c>
      <c r="D509" s="273">
        <v>16978642.120000001</v>
      </c>
      <c r="E509" s="273">
        <v>16176802.449999999</v>
      </c>
      <c r="F509" s="277">
        <v>-4.7226372069853237</v>
      </c>
      <c r="G509" s="273">
        <v>15619880.09</v>
      </c>
    </row>
    <row r="510" spans="1:7" s="300" customFormat="1" ht="15.75">
      <c r="A510" s="274"/>
      <c r="B510" s="275">
        <v>3733</v>
      </c>
      <c r="C510" s="280" t="s">
        <v>476</v>
      </c>
      <c r="D510" s="273">
        <v>1440412.49</v>
      </c>
      <c r="E510" s="273">
        <v>766075.41</v>
      </c>
      <c r="F510" s="277">
        <v>-46.815553508564754</v>
      </c>
      <c r="G510" s="273">
        <v>766075.41</v>
      </c>
    </row>
    <row r="511" spans="1:7" s="300" customFormat="1" ht="15.75">
      <c r="A511" s="274"/>
      <c r="B511" s="275">
        <v>3735</v>
      </c>
      <c r="C511" s="280" t="s">
        <v>477</v>
      </c>
      <c r="D511" s="273">
        <v>7049010.1699999999</v>
      </c>
      <c r="E511" s="273">
        <v>7053015.29</v>
      </c>
      <c r="F511" s="277">
        <v>5.6818190120445117E-2</v>
      </c>
      <c r="G511" s="273">
        <v>7053015.29</v>
      </c>
    </row>
    <row r="512" spans="1:7" s="300" customFormat="1" ht="15.75">
      <c r="A512" s="274"/>
      <c r="B512" s="275">
        <v>3770</v>
      </c>
      <c r="C512" s="280" t="s">
        <v>481</v>
      </c>
      <c r="D512" s="273">
        <v>25362170.649999999</v>
      </c>
      <c r="E512" s="273">
        <v>17953363.030000001</v>
      </c>
      <c r="F512" s="277">
        <v>-29.212040728856138</v>
      </c>
      <c r="G512" s="273">
        <v>17797992.93</v>
      </c>
    </row>
    <row r="513" spans="1:7" s="300" customFormat="1" ht="15.75">
      <c r="A513" s="274"/>
      <c r="B513" s="275">
        <v>3793</v>
      </c>
      <c r="C513" s="280" t="s">
        <v>2417</v>
      </c>
      <c r="D513" s="273">
        <v>10326824.289999999</v>
      </c>
      <c r="E513" s="273">
        <v>9863466.75</v>
      </c>
      <c r="F513" s="277">
        <v>-4.4869315772971197</v>
      </c>
      <c r="G513" s="273">
        <v>9863466.75</v>
      </c>
    </row>
    <row r="514" spans="1:7" s="300" customFormat="1" ht="15.75">
      <c r="A514" s="274"/>
      <c r="B514" s="275">
        <v>3801</v>
      </c>
      <c r="C514" s="280" t="s">
        <v>484</v>
      </c>
      <c r="D514" s="273">
        <v>8393702</v>
      </c>
      <c r="E514" s="273">
        <v>7997062.3899999997</v>
      </c>
      <c r="F514" s="277">
        <v>-4.7254430762493156</v>
      </c>
      <c r="G514" s="273">
        <v>7997062.3899999997</v>
      </c>
    </row>
    <row r="515" spans="1:7" s="300" customFormat="1" ht="15.75">
      <c r="A515" s="294"/>
      <c r="B515" s="297"/>
      <c r="C515" s="276" t="s">
        <v>750</v>
      </c>
      <c r="D515" s="283">
        <v>510148532.96000004</v>
      </c>
      <c r="E515" s="283">
        <v>470950595.75000012</v>
      </c>
      <c r="F515" s="284">
        <v>-7.6836322516825444</v>
      </c>
      <c r="G515" s="283">
        <v>452882018.25000006</v>
      </c>
    </row>
    <row r="516" spans="1:7" s="300" customFormat="1" ht="31.5" customHeight="1">
      <c r="A516" s="274">
        <v>30</v>
      </c>
      <c r="B516" s="278" t="s">
        <v>751</v>
      </c>
      <c r="C516" s="279"/>
      <c r="D516" s="273"/>
      <c r="E516" s="273"/>
      <c r="F516" s="277" t="s">
        <v>81</v>
      </c>
      <c r="G516" s="273"/>
    </row>
    <row r="517" spans="1:7" s="300" customFormat="1" ht="15.75">
      <c r="A517" s="274"/>
      <c r="B517" s="275">
        <v>3462</v>
      </c>
      <c r="C517" s="280" t="s">
        <v>410</v>
      </c>
      <c r="D517" s="273">
        <v>39475.910000000003</v>
      </c>
      <c r="E517" s="273">
        <v>35220.15</v>
      </c>
      <c r="F517" s="277">
        <v>-10.780650781704592</v>
      </c>
      <c r="G517" s="273">
        <v>35220.15</v>
      </c>
    </row>
    <row r="518" spans="1:7" s="300" customFormat="1" ht="15.75">
      <c r="A518" s="274"/>
      <c r="B518" s="275">
        <v>3463</v>
      </c>
      <c r="C518" s="280" t="s">
        <v>411</v>
      </c>
      <c r="D518" s="273">
        <v>4458.3999999999996</v>
      </c>
      <c r="E518" s="273">
        <v>5025</v>
      </c>
      <c r="F518" s="277">
        <v>12.708595011663387</v>
      </c>
      <c r="G518" s="273">
        <v>5025</v>
      </c>
    </row>
    <row r="519" spans="1:7" s="300" customFormat="1" ht="15.75">
      <c r="A519" s="274"/>
      <c r="B519" s="275">
        <v>3642</v>
      </c>
      <c r="C519" s="280" t="s">
        <v>451</v>
      </c>
      <c r="D519" s="273">
        <v>7579.7</v>
      </c>
      <c r="E519" s="273">
        <v>6128.23</v>
      </c>
      <c r="F519" s="277">
        <v>-19.149438632135841</v>
      </c>
      <c r="G519" s="273">
        <v>6128.23</v>
      </c>
    </row>
    <row r="520" spans="1:7" s="300" customFormat="1" ht="15.75">
      <c r="A520" s="274"/>
      <c r="B520" s="275">
        <v>3711</v>
      </c>
      <c r="C520" s="280" t="s">
        <v>465</v>
      </c>
      <c r="D520" s="273">
        <v>22429170.850000001</v>
      </c>
      <c r="E520" s="273">
        <v>27464894.57</v>
      </c>
      <c r="F520" s="277">
        <v>22.451671324265643</v>
      </c>
      <c r="G520" s="273">
        <v>27464894.57</v>
      </c>
    </row>
    <row r="521" spans="1:7" s="300" customFormat="1" ht="15.75">
      <c r="A521" s="274"/>
      <c r="B521" s="275">
        <v>3716</v>
      </c>
      <c r="C521" s="280" t="s">
        <v>466</v>
      </c>
      <c r="D521" s="273">
        <v>333467.28000000003</v>
      </c>
      <c r="E521" s="273">
        <v>384144.61</v>
      </c>
      <c r="F521" s="277">
        <v>15.19709220047015</v>
      </c>
      <c r="G521" s="273">
        <v>384144.61</v>
      </c>
    </row>
    <row r="522" spans="1:7" s="300" customFormat="1" ht="15.75">
      <c r="A522" s="274"/>
      <c r="B522" s="275">
        <v>3719</v>
      </c>
      <c r="C522" s="280" t="s">
        <v>469</v>
      </c>
      <c r="D522" s="273">
        <v>37803044.479999997</v>
      </c>
      <c r="E522" s="273">
        <v>37642193.640000001</v>
      </c>
      <c r="F522" s="277">
        <v>-0.42549705245326352</v>
      </c>
      <c r="G522" s="273">
        <v>37641346.909999996</v>
      </c>
    </row>
    <row r="523" spans="1:7" s="300" customFormat="1" ht="15.75">
      <c r="A523" s="274"/>
      <c r="B523" s="275">
        <v>3720</v>
      </c>
      <c r="C523" s="280" t="s">
        <v>470</v>
      </c>
      <c r="D523" s="273">
        <v>2265329.15</v>
      </c>
      <c r="E523" s="273">
        <v>2330682.75</v>
      </c>
      <c r="F523" s="277">
        <v>2.8849494123182979</v>
      </c>
      <c r="G523" s="273">
        <v>2330682.75</v>
      </c>
    </row>
    <row r="524" spans="1:7" s="300" customFormat="1" ht="15.75">
      <c r="A524" s="274"/>
      <c r="B524" s="275">
        <v>3723</v>
      </c>
      <c r="C524" s="280" t="s">
        <v>472</v>
      </c>
      <c r="D524" s="273">
        <v>13184982.15</v>
      </c>
      <c r="E524" s="273">
        <v>11684806.130000001</v>
      </c>
      <c r="F524" s="277">
        <v>-11.377914683032008</v>
      </c>
      <c r="G524" s="273">
        <v>11684806.130000001</v>
      </c>
    </row>
    <row r="525" spans="1:7" s="300" customFormat="1" ht="15.75">
      <c r="A525" s="274"/>
      <c r="B525" s="275">
        <v>3724</v>
      </c>
      <c r="C525" s="280" t="s">
        <v>473</v>
      </c>
      <c r="D525" s="273">
        <v>1050</v>
      </c>
      <c r="E525" s="273">
        <v>1350</v>
      </c>
      <c r="F525" s="277">
        <v>28.571428571428569</v>
      </c>
      <c r="G525" s="273">
        <v>1350</v>
      </c>
    </row>
    <row r="526" spans="1:7" s="300" customFormat="1" ht="15.75">
      <c r="A526" s="274"/>
      <c r="B526" s="275">
        <v>3727</v>
      </c>
      <c r="C526" s="280" t="s">
        <v>474</v>
      </c>
      <c r="D526" s="273">
        <v>175037220.78</v>
      </c>
      <c r="E526" s="273">
        <v>184328648.27000001</v>
      </c>
      <c r="F526" s="277">
        <v>5.3082581228127346</v>
      </c>
      <c r="G526" s="273">
        <v>181670852.46000001</v>
      </c>
    </row>
    <row r="527" spans="1:7" s="300" customFormat="1" ht="15.75">
      <c r="A527" s="274"/>
      <c r="B527" s="275">
        <v>3748</v>
      </c>
      <c r="C527" s="280" t="s">
        <v>478</v>
      </c>
      <c r="D527" s="273">
        <v>174684.74</v>
      </c>
      <c r="E527" s="273">
        <v>258677.26</v>
      </c>
      <c r="F527" s="277">
        <v>48.082345372583788</v>
      </c>
      <c r="G527" s="273">
        <v>258677.26</v>
      </c>
    </row>
    <row r="528" spans="1:7" s="300" customFormat="1" ht="15.75">
      <c r="A528" s="274"/>
      <c r="B528" s="275">
        <v>3749</v>
      </c>
      <c r="C528" s="280" t="s">
        <v>479</v>
      </c>
      <c r="D528" s="273">
        <v>4845</v>
      </c>
      <c r="E528" s="273">
        <v>2565</v>
      </c>
      <c r="F528" s="277">
        <v>-47.058823529411761</v>
      </c>
      <c r="G528" s="273">
        <v>2565</v>
      </c>
    </row>
    <row r="529" spans="1:7" s="300" customFormat="1" ht="15.75">
      <c r="A529" s="274"/>
      <c r="B529" s="275">
        <v>3753</v>
      </c>
      <c r="C529" s="280" t="s">
        <v>480</v>
      </c>
      <c r="D529" s="273">
        <v>2415009.52</v>
      </c>
      <c r="E529" s="273">
        <v>2802988.55</v>
      </c>
      <c r="F529" s="277">
        <v>16.065320935049556</v>
      </c>
      <c r="G529" s="273">
        <v>2802988.55</v>
      </c>
    </row>
    <row r="530" spans="1:7" s="300" customFormat="1" ht="15.75">
      <c r="A530" s="274"/>
      <c r="B530" s="275">
        <v>3775</v>
      </c>
      <c r="C530" s="280" t="s">
        <v>482</v>
      </c>
      <c r="D530" s="273">
        <v>672261.57</v>
      </c>
      <c r="E530" s="273">
        <v>648537.03</v>
      </c>
      <c r="F530" s="277">
        <v>-3.5290638434084407</v>
      </c>
      <c r="G530" s="273">
        <v>648537.03</v>
      </c>
    </row>
    <row r="531" spans="1:7" s="300" customFormat="1" ht="15.75">
      <c r="A531" s="274"/>
      <c r="B531" s="275">
        <v>3776</v>
      </c>
      <c r="C531" s="280" t="s">
        <v>483</v>
      </c>
      <c r="D531" s="273">
        <v>57238</v>
      </c>
      <c r="E531" s="273">
        <v>13499.71</v>
      </c>
      <c r="F531" s="277">
        <v>-76.414776896467387</v>
      </c>
      <c r="G531" s="273">
        <v>13499.71</v>
      </c>
    </row>
    <row r="532" spans="1:7" s="300" customFormat="1" ht="15.75">
      <c r="A532" s="274"/>
      <c r="B532" s="275">
        <v>3778</v>
      </c>
      <c r="C532" s="280" t="s">
        <v>2400</v>
      </c>
      <c r="D532" s="273">
        <v>0</v>
      </c>
      <c r="E532" s="273">
        <v>-7891</v>
      </c>
      <c r="F532" s="277" t="s">
        <v>81</v>
      </c>
      <c r="G532" s="273">
        <v>-7891</v>
      </c>
    </row>
    <row r="533" spans="1:7" s="300" customFormat="1" ht="15.75">
      <c r="A533" s="274"/>
      <c r="B533" s="275">
        <v>3858</v>
      </c>
      <c r="C533" s="280" t="s">
        <v>485</v>
      </c>
      <c r="D533" s="273">
        <v>6310010.4400000004</v>
      </c>
      <c r="E533" s="273">
        <v>5966475.4199999999</v>
      </c>
      <c r="F533" s="277">
        <v>-5.4442860795013273</v>
      </c>
      <c r="G533" s="273">
        <v>5966475.4199999999</v>
      </c>
    </row>
    <row r="534" spans="1:7" s="300" customFormat="1" ht="15.75">
      <c r="A534" s="274"/>
      <c r="B534" s="275">
        <v>3879</v>
      </c>
      <c r="C534" s="280" t="s">
        <v>486</v>
      </c>
      <c r="D534" s="273">
        <v>78468792.019999996</v>
      </c>
      <c r="E534" s="273">
        <v>83861165.739999995</v>
      </c>
      <c r="F534" s="277">
        <v>6.8719978748055661</v>
      </c>
      <c r="G534" s="273">
        <v>83861165.739999995</v>
      </c>
    </row>
    <row r="535" spans="1:7" s="300" customFormat="1" ht="15.75">
      <c r="A535" s="274"/>
      <c r="B535" s="275"/>
      <c r="C535" s="276" t="s">
        <v>752</v>
      </c>
      <c r="D535" s="283">
        <v>339208619.99000001</v>
      </c>
      <c r="E535" s="283">
        <v>357429111.06000006</v>
      </c>
      <c r="F535" s="284">
        <v>5.3714705335428086</v>
      </c>
      <c r="G535" s="283">
        <v>354770468.52000004</v>
      </c>
    </row>
    <row r="536" spans="1:7" s="300" customFormat="1" ht="31.5" customHeight="1">
      <c r="A536" s="274" t="s">
        <v>774</v>
      </c>
      <c r="B536" s="278" t="s">
        <v>631</v>
      </c>
      <c r="C536" s="279"/>
      <c r="D536" s="273"/>
      <c r="E536" s="273"/>
      <c r="F536" s="277" t="s">
        <v>81</v>
      </c>
      <c r="G536" s="273"/>
    </row>
    <row r="537" spans="1:7" s="300" customFormat="1" ht="30">
      <c r="A537" s="274"/>
      <c r="B537" s="275">
        <v>3522</v>
      </c>
      <c r="C537" s="280" t="s">
        <v>637</v>
      </c>
      <c r="D537" s="273">
        <v>1459919</v>
      </c>
      <c r="E537" s="273">
        <v>1787079.54</v>
      </c>
      <c r="F537" s="277">
        <v>22.409499431132826</v>
      </c>
      <c r="G537" s="273">
        <v>1787079.54</v>
      </c>
    </row>
    <row r="538" spans="1:7" s="300" customFormat="1" ht="15.75">
      <c r="A538" s="274"/>
      <c r="B538" s="275">
        <v>3750</v>
      </c>
      <c r="C538" s="280" t="s">
        <v>639</v>
      </c>
      <c r="D538" s="273">
        <v>3238412.98</v>
      </c>
      <c r="E538" s="273">
        <v>3468036.18</v>
      </c>
      <c r="F538" s="277">
        <v>7.0906089315390579</v>
      </c>
      <c r="G538" s="273">
        <v>3465873.68</v>
      </c>
    </row>
    <row r="539" spans="1:7" s="300" customFormat="1" ht="15.75">
      <c r="A539" s="274"/>
      <c r="B539" s="275">
        <v>3752</v>
      </c>
      <c r="C539" s="280" t="s">
        <v>640</v>
      </c>
      <c r="D539" s="273">
        <v>13844917.4</v>
      </c>
      <c r="E539" s="273">
        <v>13496759.560000001</v>
      </c>
      <c r="F539" s="277">
        <v>-2.5146978486126601</v>
      </c>
      <c r="G539" s="273">
        <v>13496759.560000001</v>
      </c>
    </row>
    <row r="540" spans="1:7" s="300" customFormat="1" ht="15.75">
      <c r="A540" s="274"/>
      <c r="B540" s="275">
        <v>3754</v>
      </c>
      <c r="C540" s="280" t="s">
        <v>641</v>
      </c>
      <c r="D540" s="273">
        <v>11624945.619999999</v>
      </c>
      <c r="E540" s="273">
        <v>10655866.029999999</v>
      </c>
      <c r="F540" s="277">
        <v>-8.3362075116528587</v>
      </c>
      <c r="G540" s="273">
        <v>10655866.029999999</v>
      </c>
    </row>
    <row r="541" spans="1:7" s="300" customFormat="1" ht="15.75">
      <c r="A541" s="274"/>
      <c r="B541" s="275">
        <v>3756</v>
      </c>
      <c r="C541" s="280" t="s">
        <v>642</v>
      </c>
      <c r="D541" s="273">
        <v>4797473.32</v>
      </c>
      <c r="E541" s="273">
        <v>4847604.46</v>
      </c>
      <c r="F541" s="277">
        <v>1.0449488023416389</v>
      </c>
      <c r="G541" s="273">
        <v>4847604.46</v>
      </c>
    </row>
    <row r="542" spans="1:7" s="300" customFormat="1" ht="15.75">
      <c r="A542" s="274"/>
      <c r="B542" s="275">
        <v>3759</v>
      </c>
      <c r="C542" s="280" t="s">
        <v>643</v>
      </c>
      <c r="D542" s="273">
        <v>22410861.219999999</v>
      </c>
      <c r="E542" s="273">
        <v>19977856.379999999</v>
      </c>
      <c r="F542" s="277">
        <v>-10.856364760443597</v>
      </c>
      <c r="G542" s="273">
        <v>19977856.379999999</v>
      </c>
    </row>
    <row r="543" spans="1:7" s="300" customFormat="1" ht="15.75">
      <c r="A543" s="274"/>
      <c r="B543" s="275">
        <v>3763</v>
      </c>
      <c r="C543" s="280" t="s">
        <v>644</v>
      </c>
      <c r="D543" s="273">
        <v>1836</v>
      </c>
      <c r="E543" s="273">
        <v>3535.79</v>
      </c>
      <c r="F543" s="277">
        <v>92.58115468409585</v>
      </c>
      <c r="G543" s="273">
        <v>3535.79</v>
      </c>
    </row>
    <row r="544" spans="1:7" s="300" customFormat="1" ht="15.75">
      <c r="A544" s="274"/>
      <c r="B544" s="275">
        <v>3766</v>
      </c>
      <c r="C544" s="280" t="s">
        <v>645</v>
      </c>
      <c r="D544" s="273">
        <v>4930953.55</v>
      </c>
      <c r="E544" s="273">
        <v>4751777.0199999996</v>
      </c>
      <c r="F544" s="277">
        <v>-3.6337095489370461</v>
      </c>
      <c r="G544" s="273">
        <v>4751777.0199999996</v>
      </c>
    </row>
    <row r="545" spans="1:7" s="300" customFormat="1" ht="15.75">
      <c r="A545" s="274"/>
      <c r="B545" s="275">
        <v>3767</v>
      </c>
      <c r="C545" s="280" t="s">
        <v>646</v>
      </c>
      <c r="D545" s="273">
        <v>170701225.33000001</v>
      </c>
      <c r="E545" s="273">
        <v>179361125.37</v>
      </c>
      <c r="F545" s="277">
        <v>5.0731329100061542</v>
      </c>
      <c r="G545" s="273">
        <v>30028312.030000001</v>
      </c>
    </row>
    <row r="546" spans="1:7" s="300" customFormat="1" ht="15.75">
      <c r="A546" s="274"/>
      <c r="B546" s="275">
        <v>3839</v>
      </c>
      <c r="C546" s="280" t="s">
        <v>647</v>
      </c>
      <c r="D546" s="273">
        <v>3340595.39</v>
      </c>
      <c r="E546" s="273">
        <v>2482084.25</v>
      </c>
      <c r="F546" s="277">
        <v>-25.699345169724374</v>
      </c>
      <c r="G546" s="273">
        <v>2482084.25</v>
      </c>
    </row>
    <row r="547" spans="1:7" s="300" customFormat="1" ht="15.75">
      <c r="A547" s="274"/>
      <c r="B547" s="275">
        <v>3841</v>
      </c>
      <c r="C547" s="280" t="s">
        <v>648</v>
      </c>
      <c r="D547" s="273">
        <v>45879.87</v>
      </c>
      <c r="E547" s="273">
        <v>9531</v>
      </c>
      <c r="F547" s="277">
        <v>-79.226183509238368</v>
      </c>
      <c r="G547" s="273">
        <v>9531</v>
      </c>
    </row>
    <row r="548" spans="1:7" s="300" customFormat="1" ht="15.75">
      <c r="A548" s="274"/>
      <c r="B548" s="275">
        <v>3984</v>
      </c>
      <c r="C548" s="280" t="s">
        <v>2402</v>
      </c>
      <c r="D548" s="273">
        <v>0</v>
      </c>
      <c r="E548" s="273">
        <v>1000</v>
      </c>
      <c r="F548" s="277" t="s">
        <v>81</v>
      </c>
      <c r="G548" s="273">
        <v>1000</v>
      </c>
    </row>
    <row r="549" spans="1:7" s="300" customFormat="1" ht="15.75">
      <c r="A549" s="274"/>
      <c r="B549" s="275"/>
      <c r="C549" s="276" t="s">
        <v>649</v>
      </c>
      <c r="D549" s="283">
        <v>236397019.68000001</v>
      </c>
      <c r="E549" s="283">
        <v>240842255.58000001</v>
      </c>
      <c r="F549" s="284">
        <v>1.8804111430919566</v>
      </c>
      <c r="G549" s="283">
        <v>91507279.74000001</v>
      </c>
    </row>
    <row r="550" spans="1:7" s="300" customFormat="1" ht="31.5" customHeight="1">
      <c r="A550" s="274" t="s">
        <v>787</v>
      </c>
      <c r="B550" s="278" t="s">
        <v>788</v>
      </c>
      <c r="C550" s="279"/>
      <c r="D550" s="273"/>
      <c r="E550" s="273"/>
      <c r="F550" s="277" t="s">
        <v>81</v>
      </c>
      <c r="G550" s="273"/>
    </row>
    <row r="551" spans="1:7" s="300" customFormat="1" ht="15.75">
      <c r="A551" s="294"/>
      <c r="B551" s="275">
        <v>3738</v>
      </c>
      <c r="C551" s="280" t="s">
        <v>610</v>
      </c>
      <c r="D551" s="273">
        <v>295219.09000000003</v>
      </c>
      <c r="E551" s="273">
        <v>3007301.62</v>
      </c>
      <c r="F551" s="277">
        <v>918.66773588388219</v>
      </c>
      <c r="G551" s="273">
        <v>3007301.62</v>
      </c>
    </row>
    <row r="552" spans="1:7" s="300" customFormat="1" ht="15.75">
      <c r="A552" s="294"/>
      <c r="B552" s="275">
        <v>3739</v>
      </c>
      <c r="C552" s="280" t="s">
        <v>611</v>
      </c>
      <c r="D552" s="273">
        <v>2737786.96</v>
      </c>
      <c r="E552" s="273">
        <v>51759.58</v>
      </c>
      <c r="F552" s="277">
        <v>-98.109437266075659</v>
      </c>
      <c r="G552" s="273">
        <v>51759.58</v>
      </c>
    </row>
    <row r="553" spans="1:7" s="300" customFormat="1" ht="30">
      <c r="A553" s="294"/>
      <c r="B553" s="275">
        <v>3740</v>
      </c>
      <c r="C553" s="280" t="s">
        <v>612</v>
      </c>
      <c r="D553" s="273">
        <v>25653218.050000001</v>
      </c>
      <c r="E553" s="273">
        <v>21889716.57</v>
      </c>
      <c r="F553" s="277">
        <v>-14.670679805803157</v>
      </c>
      <c r="G553" s="273">
        <v>21845943.390000001</v>
      </c>
    </row>
    <row r="554" spans="1:7" s="300" customFormat="1" ht="30">
      <c r="A554" s="294"/>
      <c r="B554" s="275">
        <v>3881</v>
      </c>
      <c r="C554" s="280" t="s">
        <v>2423</v>
      </c>
      <c r="D554" s="273">
        <v>83652148.650000006</v>
      </c>
      <c r="E554" s="273">
        <v>94556316.189999998</v>
      </c>
      <c r="F554" s="277">
        <v>13.035131453255255</v>
      </c>
      <c r="G554" s="273">
        <v>94556316.189999998</v>
      </c>
    </row>
    <row r="555" spans="1:7" s="300" customFormat="1" ht="15.75">
      <c r="A555" s="274"/>
      <c r="B555" s="275"/>
      <c r="C555" s="276" t="s">
        <v>789</v>
      </c>
      <c r="D555" s="283">
        <v>112338372.75</v>
      </c>
      <c r="E555" s="283">
        <v>119505093.95999999</v>
      </c>
      <c r="F555" s="284">
        <v>6.379584317060524</v>
      </c>
      <c r="G555" s="283">
        <v>119461320.78</v>
      </c>
    </row>
    <row r="556" spans="1:7" s="300" customFormat="1" ht="31.5" customHeight="1">
      <c r="A556" s="274">
        <v>60</v>
      </c>
      <c r="B556" s="278" t="s">
        <v>753</v>
      </c>
      <c r="C556" s="279"/>
      <c r="D556" s="273"/>
      <c r="E556" s="273"/>
      <c r="F556" s="277" t="s">
        <v>81</v>
      </c>
      <c r="G556" s="273"/>
    </row>
    <row r="557" spans="1:7" s="300" customFormat="1" ht="15.75">
      <c r="A557" s="274"/>
      <c r="B557" s="275">
        <v>3700</v>
      </c>
      <c r="C557" s="280" t="s">
        <v>627</v>
      </c>
      <c r="D557" s="273">
        <v>1093868873.03</v>
      </c>
      <c r="E557" s="273">
        <v>1494634825.52</v>
      </c>
      <c r="F557" s="277">
        <v>36.637476609045876</v>
      </c>
      <c r="G557" s="273">
        <v>1494609981.97</v>
      </c>
    </row>
    <row r="558" spans="1:7" s="300" customFormat="1" ht="15.75">
      <c r="A558" s="274"/>
      <c r="B558" s="275">
        <v>3701</v>
      </c>
      <c r="C558" s="280" t="s">
        <v>628</v>
      </c>
      <c r="D558" s="273">
        <v>2311086563.3400002</v>
      </c>
      <c r="E558" s="273">
        <v>3574533260.79</v>
      </c>
      <c r="F558" s="277">
        <v>54.668947390012811</v>
      </c>
      <c r="G558" s="273">
        <v>3221074269.9699998</v>
      </c>
    </row>
    <row r="559" spans="1:7" s="300" customFormat="1" ht="15.75">
      <c r="A559" s="274"/>
      <c r="B559" s="275">
        <v>3702</v>
      </c>
      <c r="C559" s="280" t="s">
        <v>615</v>
      </c>
      <c r="D559" s="273">
        <v>37023633.030000001</v>
      </c>
      <c r="E559" s="273">
        <v>67079386.479999997</v>
      </c>
      <c r="F559" s="277">
        <v>81.179913990736736</v>
      </c>
      <c r="G559" s="273">
        <v>67079386.479999997</v>
      </c>
    </row>
    <row r="560" spans="1:7" s="300" customFormat="1" ht="15.75">
      <c r="A560" s="274"/>
      <c r="B560" s="275">
        <v>3726</v>
      </c>
      <c r="C560" s="280" t="s">
        <v>616</v>
      </c>
      <c r="D560" s="273">
        <v>30979463.23</v>
      </c>
      <c r="E560" s="273">
        <v>32434398.609999999</v>
      </c>
      <c r="F560" s="277">
        <v>4.6964512238258012</v>
      </c>
      <c r="G560" s="273">
        <v>32434398.609999999</v>
      </c>
    </row>
    <row r="561" spans="1:7" s="300" customFormat="1" ht="15.75">
      <c r="A561" s="294"/>
      <c r="B561" s="275">
        <v>3831</v>
      </c>
      <c r="C561" s="280" t="s">
        <v>629</v>
      </c>
      <c r="D561" s="273">
        <v>135864166.96000001</v>
      </c>
      <c r="E561" s="273">
        <v>147571523.65000001</v>
      </c>
      <c r="F561" s="277">
        <v>8.6169568856568191</v>
      </c>
      <c r="G561" s="273">
        <v>64356741.670000002</v>
      </c>
    </row>
    <row r="562" spans="1:7" s="300" customFormat="1" ht="15.75">
      <c r="A562" s="274"/>
      <c r="B562" s="275"/>
      <c r="C562" s="276" t="s">
        <v>754</v>
      </c>
      <c r="D562" s="283">
        <v>3608822699.5900002</v>
      </c>
      <c r="E562" s="283">
        <v>5316253395.0499983</v>
      </c>
      <c r="F562" s="284">
        <v>47.312678887050339</v>
      </c>
      <c r="G562" s="283">
        <v>4879554778.6999989</v>
      </c>
    </row>
    <row r="563" spans="1:7" s="300" customFormat="1" ht="31.5" customHeight="1">
      <c r="A563" s="278" t="s">
        <v>775</v>
      </c>
      <c r="B563" s="278" t="s">
        <v>776</v>
      </c>
      <c r="C563" s="276"/>
      <c r="D563" s="273"/>
      <c r="E563" s="273"/>
      <c r="F563" s="277" t="s">
        <v>81</v>
      </c>
      <c r="G563" s="273"/>
    </row>
    <row r="564" spans="1:7" s="300" customFormat="1" ht="15.75">
      <c r="A564" s="274"/>
      <c r="B564" s="275">
        <v>3796</v>
      </c>
      <c r="C564" s="280" t="s">
        <v>531</v>
      </c>
      <c r="D564" s="273">
        <v>-845910</v>
      </c>
      <c r="E564" s="273">
        <v>-2660456</v>
      </c>
      <c r="F564" s="277">
        <v>-214.50816280691799</v>
      </c>
      <c r="G564" s="273">
        <v>-2660456</v>
      </c>
    </row>
    <row r="565" spans="1:7" s="300" customFormat="1" ht="15.75">
      <c r="A565" s="274"/>
      <c r="B565" s="275">
        <v>3828</v>
      </c>
      <c r="C565" s="280" t="s">
        <v>537</v>
      </c>
      <c r="D565" s="273">
        <v>7316.02</v>
      </c>
      <c r="E565" s="273">
        <v>158787.35999999999</v>
      </c>
      <c r="F565" s="277">
        <v>2070.4063138154352</v>
      </c>
      <c r="G565" s="273">
        <v>9649.36</v>
      </c>
    </row>
    <row r="566" spans="1:7" s="300" customFormat="1" ht="15.75">
      <c r="A566" s="274"/>
      <c r="B566" s="275">
        <v>3850</v>
      </c>
      <c r="C566" s="280" t="s">
        <v>538</v>
      </c>
      <c r="D566" s="273">
        <v>33485561.989999998</v>
      </c>
      <c r="E566" s="273">
        <v>35170751.289999999</v>
      </c>
      <c r="F566" s="277">
        <v>5.0325847913296462</v>
      </c>
      <c r="G566" s="273">
        <v>0</v>
      </c>
    </row>
    <row r="567" spans="1:7" s="300" customFormat="1" ht="30">
      <c r="A567" s="274"/>
      <c r="B567" s="275">
        <v>3851</v>
      </c>
      <c r="C567" s="280" t="s">
        <v>2418</v>
      </c>
      <c r="D567" s="273">
        <v>242892660.75999999</v>
      </c>
      <c r="E567" s="273">
        <v>485008524.64999998</v>
      </c>
      <c r="F567" s="277">
        <v>99.680189237678306</v>
      </c>
      <c r="G567" s="273">
        <v>447635542.32999998</v>
      </c>
    </row>
    <row r="568" spans="1:7" s="300" customFormat="1" ht="15.75">
      <c r="A568" s="274"/>
      <c r="B568" s="275">
        <v>3852</v>
      </c>
      <c r="C568" s="280" t="s">
        <v>532</v>
      </c>
      <c r="D568" s="273">
        <v>3143.27</v>
      </c>
      <c r="E568" s="273">
        <v>1465.47</v>
      </c>
      <c r="F568" s="277">
        <v>-53.377533587633266</v>
      </c>
      <c r="G568" s="273">
        <v>1465.47</v>
      </c>
    </row>
    <row r="569" spans="1:7" s="300" customFormat="1" ht="15.75">
      <c r="A569" s="274"/>
      <c r="B569" s="289">
        <v>3853</v>
      </c>
      <c r="C569" s="280" t="s">
        <v>736</v>
      </c>
      <c r="D569" s="273">
        <v>58839.8</v>
      </c>
      <c r="E569" s="273">
        <v>211969.13</v>
      </c>
      <c r="F569" s="277">
        <v>260.24787643737744</v>
      </c>
      <c r="G569" s="273">
        <v>211969.13</v>
      </c>
    </row>
    <row r="570" spans="1:7" s="300" customFormat="1" ht="15.75">
      <c r="A570" s="274"/>
      <c r="B570" s="275">
        <v>3854</v>
      </c>
      <c r="C570" s="280" t="s">
        <v>548</v>
      </c>
      <c r="D570" s="273">
        <v>104438465.38</v>
      </c>
      <c r="E570" s="273">
        <v>122066453.64</v>
      </c>
      <c r="F570" s="277">
        <v>16.878827351455676</v>
      </c>
      <c r="G570" s="273">
        <v>42551116.060000002</v>
      </c>
    </row>
    <row r="571" spans="1:7" s="300" customFormat="1" ht="30">
      <c r="A571" s="274"/>
      <c r="B571" s="275">
        <v>3855</v>
      </c>
      <c r="C571" s="280" t="s">
        <v>539</v>
      </c>
      <c r="D571" s="273">
        <v>839706405.70000005</v>
      </c>
      <c r="E571" s="273">
        <v>887549936.59000003</v>
      </c>
      <c r="F571" s="277">
        <v>5.697649864909204</v>
      </c>
      <c r="G571" s="273">
        <v>887549936.59000003</v>
      </c>
    </row>
    <row r="572" spans="1:7" s="300" customFormat="1" ht="30">
      <c r="A572" s="274"/>
      <c r="B572" s="275">
        <v>3857</v>
      </c>
      <c r="C572" s="280" t="s">
        <v>533</v>
      </c>
      <c r="D572" s="273">
        <v>3443205.43</v>
      </c>
      <c r="E572" s="273">
        <v>11703986.289999999</v>
      </c>
      <c r="F572" s="277">
        <v>239.91542264732081</v>
      </c>
      <c r="G572" s="273">
        <v>2276523.41</v>
      </c>
    </row>
    <row r="573" spans="1:7" s="300" customFormat="1" ht="15.75">
      <c r="A573" s="274"/>
      <c r="B573" s="275">
        <v>3861</v>
      </c>
      <c r="C573" s="280" t="s">
        <v>2419</v>
      </c>
      <c r="D573" s="273">
        <v>333609015.37</v>
      </c>
      <c r="E573" s="273">
        <v>197944396.94</v>
      </c>
      <c r="F573" s="277">
        <v>-40.665753076108189</v>
      </c>
      <c r="G573" s="273">
        <v>197944396.94</v>
      </c>
    </row>
    <row r="574" spans="1:7" s="300" customFormat="1" ht="30">
      <c r="A574" s="274"/>
      <c r="B574" s="275">
        <v>3864</v>
      </c>
      <c r="C574" s="280" t="s">
        <v>534</v>
      </c>
      <c r="D574" s="273">
        <v>913335.61</v>
      </c>
      <c r="E574" s="273">
        <v>1599033.77</v>
      </c>
      <c r="F574" s="277">
        <v>75.076253733279927</v>
      </c>
      <c r="G574" s="273">
        <v>1599033.77</v>
      </c>
    </row>
    <row r="575" spans="1:7" s="300" customFormat="1" ht="30">
      <c r="A575" s="274"/>
      <c r="B575" s="275">
        <v>3873</v>
      </c>
      <c r="C575" s="280" t="s">
        <v>540</v>
      </c>
      <c r="D575" s="273">
        <v>165237461.99000001</v>
      </c>
      <c r="E575" s="273">
        <v>172032395.09999999</v>
      </c>
      <c r="F575" s="277">
        <v>4.1122231170624044</v>
      </c>
      <c r="G575" s="273">
        <v>97850736.409999996</v>
      </c>
    </row>
    <row r="576" spans="1:7" s="300" customFormat="1" ht="30">
      <c r="A576" s="294"/>
      <c r="B576" s="275">
        <v>3875</v>
      </c>
      <c r="C576" s="280" t="s">
        <v>549</v>
      </c>
      <c r="D576" s="273">
        <v>79776119.700000003</v>
      </c>
      <c r="E576" s="273">
        <v>80275333.060000002</v>
      </c>
      <c r="F576" s="277">
        <v>0.62576791385354802</v>
      </c>
      <c r="G576" s="273">
        <v>80275333.060000002</v>
      </c>
    </row>
    <row r="577" spans="1:7" s="300" customFormat="1" ht="15.75">
      <c r="A577" s="274"/>
      <c r="B577" s="293"/>
      <c r="C577" s="276" t="s">
        <v>777</v>
      </c>
      <c r="D577" s="283">
        <v>1802725621.0200002</v>
      </c>
      <c r="E577" s="283">
        <v>1991062577.29</v>
      </c>
      <c r="F577" s="284">
        <v>10.447344513994137</v>
      </c>
      <c r="G577" s="283">
        <v>1755245246.5300002</v>
      </c>
    </row>
    <row r="578" spans="1:7" s="300" customFormat="1" ht="31.5" customHeight="1">
      <c r="A578" s="274" t="s">
        <v>778</v>
      </c>
      <c r="B578" s="278" t="s">
        <v>779</v>
      </c>
      <c r="C578" s="279"/>
      <c r="D578" s="273"/>
      <c r="E578" s="273"/>
      <c r="F578" s="277" t="s">
        <v>81</v>
      </c>
      <c r="G578" s="273"/>
    </row>
    <row r="579" spans="1:7" s="300" customFormat="1" ht="15.75">
      <c r="A579" s="274"/>
      <c r="B579" s="275">
        <v>3746</v>
      </c>
      <c r="C579" s="280" t="s">
        <v>527</v>
      </c>
      <c r="D579" s="273">
        <v>4512883.04</v>
      </c>
      <c r="E579" s="273">
        <v>7700556.4199999999</v>
      </c>
      <c r="F579" s="277">
        <v>70.63496553635477</v>
      </c>
      <c r="G579" s="273">
        <v>7700556.4199999999</v>
      </c>
    </row>
    <row r="580" spans="1:7" s="300" customFormat="1" ht="15.75">
      <c r="A580" s="274"/>
      <c r="B580" s="275"/>
      <c r="C580" s="276" t="s">
        <v>780</v>
      </c>
      <c r="D580" s="283">
        <v>4512883.04</v>
      </c>
      <c r="E580" s="283">
        <v>7700556.4199999999</v>
      </c>
      <c r="F580" s="284">
        <v>70.63496553635477</v>
      </c>
      <c r="G580" s="283">
        <v>7700556.4199999999</v>
      </c>
    </row>
    <row r="581" spans="1:7" s="300" customFormat="1" ht="31.5" customHeight="1">
      <c r="A581" s="274">
        <v>90</v>
      </c>
      <c r="B581" s="278" t="s">
        <v>755</v>
      </c>
      <c r="C581" s="279"/>
      <c r="D581" s="273"/>
      <c r="E581" s="273"/>
      <c r="F581" s="277" t="s">
        <v>81</v>
      </c>
      <c r="G581" s="273"/>
    </row>
    <row r="582" spans="1:7" s="300" customFormat="1" ht="15.75">
      <c r="A582" s="274"/>
      <c r="B582" s="275">
        <v>3134</v>
      </c>
      <c r="C582" s="280" t="s">
        <v>557</v>
      </c>
      <c r="D582" s="273">
        <v>445579.06</v>
      </c>
      <c r="E582" s="273">
        <v>500115.65</v>
      </c>
      <c r="F582" s="277">
        <v>12.239486747873661</v>
      </c>
      <c r="G582" s="273">
        <v>500115.65</v>
      </c>
    </row>
    <row r="583" spans="1:7" s="300" customFormat="1" ht="15.75">
      <c r="A583" s="274"/>
      <c r="B583" s="275">
        <v>3137</v>
      </c>
      <c r="C583" s="280" t="s">
        <v>558</v>
      </c>
      <c r="D583" s="273">
        <v>161109</v>
      </c>
      <c r="E583" s="273">
        <v>150687</v>
      </c>
      <c r="F583" s="277">
        <v>-6.468912351265292</v>
      </c>
      <c r="G583" s="273">
        <v>150687</v>
      </c>
    </row>
    <row r="584" spans="1:7" s="300" customFormat="1" ht="15.75">
      <c r="A584" s="274"/>
      <c r="B584" s="275">
        <v>3193</v>
      </c>
      <c r="C584" s="280" t="s">
        <v>559</v>
      </c>
      <c r="D584" s="273">
        <v>3340946.06</v>
      </c>
      <c r="E584" s="273">
        <v>3320433.42</v>
      </c>
      <c r="F584" s="277">
        <v>-0.61397698830253278</v>
      </c>
      <c r="G584" s="273">
        <v>2672088.31</v>
      </c>
    </row>
    <row r="585" spans="1:7" s="300" customFormat="1" ht="15.75">
      <c r="A585" s="274"/>
      <c r="B585" s="275">
        <v>3197</v>
      </c>
      <c r="C585" s="280" t="s">
        <v>560</v>
      </c>
      <c r="D585" s="273">
        <v>386461.36</v>
      </c>
      <c r="E585" s="273">
        <v>376522.21</v>
      </c>
      <c r="F585" s="277">
        <v>-2.5718353834908525</v>
      </c>
      <c r="G585" s="273">
        <v>376522.21</v>
      </c>
    </row>
    <row r="586" spans="1:7" s="300" customFormat="1" ht="15.75">
      <c r="A586" s="274"/>
      <c r="B586" s="275">
        <v>3369</v>
      </c>
      <c r="C586" s="280" t="s">
        <v>564</v>
      </c>
      <c r="D586" s="273">
        <v>1707120.77</v>
      </c>
      <c r="E586" s="273">
        <v>1680005.58</v>
      </c>
      <c r="F586" s="277">
        <v>-1.5883580398356905</v>
      </c>
      <c r="G586" s="273">
        <v>1680005.58</v>
      </c>
    </row>
    <row r="587" spans="1:7" s="300" customFormat="1" ht="15.75">
      <c r="A587" s="274"/>
      <c r="B587" s="289">
        <v>3680</v>
      </c>
      <c r="C587" s="280" t="s">
        <v>2401</v>
      </c>
      <c r="D587" s="273">
        <v>0</v>
      </c>
      <c r="E587" s="273">
        <v>2064967146.51</v>
      </c>
      <c r="F587" s="277" t="s">
        <v>81</v>
      </c>
      <c r="G587" s="273">
        <v>2064967146.51</v>
      </c>
    </row>
    <row r="588" spans="1:7" s="300" customFormat="1" ht="15.75">
      <c r="A588" s="274"/>
      <c r="B588" s="275">
        <v>3731</v>
      </c>
      <c r="C588" s="280" t="s">
        <v>583</v>
      </c>
      <c r="D588" s="273">
        <v>1595363.59</v>
      </c>
      <c r="E588" s="273">
        <v>1791517.33</v>
      </c>
      <c r="F588" s="277">
        <v>12.29523735087874</v>
      </c>
      <c r="G588" s="273">
        <v>1791517.33</v>
      </c>
    </row>
    <row r="589" spans="1:7" s="300" customFormat="1" ht="15.75">
      <c r="A589" s="274"/>
      <c r="B589" s="275">
        <v>3736</v>
      </c>
      <c r="C589" s="280" t="s">
        <v>584</v>
      </c>
      <c r="D589" s="273">
        <v>2766973.3</v>
      </c>
      <c r="E589" s="273">
        <v>1169910.75</v>
      </c>
      <c r="F589" s="277">
        <v>-57.718755363486885</v>
      </c>
      <c r="G589" s="273">
        <v>1169910.75</v>
      </c>
    </row>
    <row r="590" spans="1:7" s="300" customFormat="1" ht="15.75">
      <c r="A590" s="274"/>
      <c r="B590" s="289">
        <v>3741</v>
      </c>
      <c r="C590" s="280" t="s">
        <v>737</v>
      </c>
      <c r="D590" s="273">
        <v>210</v>
      </c>
      <c r="E590" s="273">
        <v>0</v>
      </c>
      <c r="F590" s="277">
        <v>-100</v>
      </c>
      <c r="G590" s="273">
        <v>0</v>
      </c>
    </row>
    <row r="591" spans="1:7" s="300" customFormat="1" ht="15.75">
      <c r="A591" s="294"/>
      <c r="B591" s="289">
        <v>3747</v>
      </c>
      <c r="C591" s="280" t="s">
        <v>585</v>
      </c>
      <c r="D591" s="273">
        <v>4028531.43</v>
      </c>
      <c r="E591" s="273">
        <v>4319826.43</v>
      </c>
      <c r="F591" s="277">
        <v>7.2307987429553089</v>
      </c>
      <c r="G591" s="273">
        <v>4265565.38</v>
      </c>
    </row>
    <row r="592" spans="1:7" s="300" customFormat="1" ht="15.75">
      <c r="A592" s="294"/>
      <c r="B592" s="275">
        <v>3755</v>
      </c>
      <c r="C592" s="280" t="s">
        <v>586</v>
      </c>
      <c r="D592" s="273">
        <v>3754665.82</v>
      </c>
      <c r="E592" s="273">
        <v>4761434.0199999996</v>
      </c>
      <c r="F592" s="277">
        <v>26.81378978222887</v>
      </c>
      <c r="G592" s="273">
        <v>4808347.3600000003</v>
      </c>
    </row>
    <row r="593" spans="1:7" s="300" customFormat="1" ht="15.75">
      <c r="A593" s="294"/>
      <c r="B593" s="275">
        <v>3769</v>
      </c>
      <c r="C593" s="280" t="s">
        <v>587</v>
      </c>
      <c r="D593" s="273">
        <v>5615279.9900000002</v>
      </c>
      <c r="E593" s="273">
        <v>3061079.34</v>
      </c>
      <c r="F593" s="277">
        <v>-45.48661250282553</v>
      </c>
      <c r="G593" s="273">
        <v>3061079.34</v>
      </c>
    </row>
    <row r="594" spans="1:7" s="300" customFormat="1" ht="15.75">
      <c r="A594" s="294"/>
      <c r="B594" s="275">
        <v>3773</v>
      </c>
      <c r="C594" s="280" t="s">
        <v>588</v>
      </c>
      <c r="D594" s="273">
        <v>9816805.8300000001</v>
      </c>
      <c r="E594" s="273">
        <v>17785222.59</v>
      </c>
      <c r="F594" s="277">
        <v>81.171176225658314</v>
      </c>
      <c r="G594" s="273">
        <v>17785222.59</v>
      </c>
    </row>
    <row r="595" spans="1:7" s="300" customFormat="1" ht="15.75" customHeight="1">
      <c r="A595" s="294"/>
      <c r="B595" s="275">
        <v>3777</v>
      </c>
      <c r="C595" s="280" t="s">
        <v>589</v>
      </c>
      <c r="D595" s="273">
        <v>10475224.460000001</v>
      </c>
      <c r="E595" s="273">
        <v>12772893.48</v>
      </c>
      <c r="F595" s="277">
        <v>21.934317768308702</v>
      </c>
      <c r="G595" s="273">
        <v>9608447.2699999996</v>
      </c>
    </row>
    <row r="596" spans="1:7" s="300" customFormat="1" ht="30">
      <c r="A596" s="294"/>
      <c r="B596" s="275">
        <v>3782</v>
      </c>
      <c r="C596" s="280" t="s">
        <v>590</v>
      </c>
      <c r="D596" s="273">
        <v>73029022.109999999</v>
      </c>
      <c r="E596" s="273">
        <v>59334970.350000001</v>
      </c>
      <c r="F596" s="277">
        <v>-18.751520100287426</v>
      </c>
      <c r="G596" s="273">
        <v>59334970.350000001</v>
      </c>
    </row>
    <row r="597" spans="1:7" s="300" customFormat="1" ht="15.75">
      <c r="A597" s="294"/>
      <c r="B597" s="275">
        <v>3783</v>
      </c>
      <c r="C597" s="280" t="s">
        <v>591</v>
      </c>
      <c r="D597" s="273">
        <v>655303.43999999994</v>
      </c>
      <c r="E597" s="273">
        <v>266150.31</v>
      </c>
      <c r="F597" s="277">
        <v>-59.385180398259465</v>
      </c>
      <c r="G597" s="273">
        <v>266150.31</v>
      </c>
    </row>
    <row r="598" spans="1:7" s="300" customFormat="1" ht="15.75">
      <c r="A598" s="294"/>
      <c r="B598" s="275">
        <v>3785</v>
      </c>
      <c r="C598" s="280" t="s">
        <v>547</v>
      </c>
      <c r="D598" s="273">
        <v>1227441.3700000001</v>
      </c>
      <c r="E598" s="273">
        <v>1171413.3400000001</v>
      </c>
      <c r="F598" s="277">
        <v>-4.5646196526682186</v>
      </c>
      <c r="G598" s="273">
        <v>1171413.3400000001</v>
      </c>
    </row>
    <row r="599" spans="1:7" s="300" customFormat="1" ht="15.75">
      <c r="A599" s="294"/>
      <c r="B599" s="275">
        <v>3795</v>
      </c>
      <c r="C599" s="280" t="s">
        <v>592</v>
      </c>
      <c r="D599" s="273">
        <v>14552305.470000001</v>
      </c>
      <c r="E599" s="273">
        <v>21188972.48</v>
      </c>
      <c r="F599" s="277">
        <v>45.605605405148211</v>
      </c>
      <c r="G599" s="273">
        <v>19307800.559999999</v>
      </c>
    </row>
    <row r="600" spans="1:7" s="300" customFormat="1" ht="15.75">
      <c r="A600" s="294"/>
      <c r="B600" s="275">
        <v>3799</v>
      </c>
      <c r="C600" s="280" t="s">
        <v>593</v>
      </c>
      <c r="D600" s="273">
        <v>699043.65</v>
      </c>
      <c r="E600" s="273">
        <v>739895</v>
      </c>
      <c r="F600" s="277">
        <v>5.8438911504310171</v>
      </c>
      <c r="G600" s="273">
        <v>739895</v>
      </c>
    </row>
    <row r="601" spans="1:7" s="300" customFormat="1" ht="15.75">
      <c r="A601" s="294"/>
      <c r="B601" s="275">
        <v>3802</v>
      </c>
      <c r="C601" s="280" t="s">
        <v>594</v>
      </c>
      <c r="D601" s="273">
        <v>2200746830.7399998</v>
      </c>
      <c r="E601" s="273">
        <v>453271215.26999998</v>
      </c>
      <c r="F601" s="277">
        <v>-79.403754719138334</v>
      </c>
      <c r="G601" s="273">
        <v>296532015.05000001</v>
      </c>
    </row>
    <row r="602" spans="1:7" s="300" customFormat="1" ht="15.75">
      <c r="A602" s="294"/>
      <c r="B602" s="275">
        <v>3803</v>
      </c>
      <c r="C602" s="280" t="s">
        <v>595</v>
      </c>
      <c r="D602" s="273">
        <v>110009458.40000001</v>
      </c>
      <c r="E602" s="273">
        <v>2244649.48</v>
      </c>
      <c r="F602" s="277">
        <v>-97.959585009646759</v>
      </c>
      <c r="G602" s="273">
        <v>604164.01</v>
      </c>
    </row>
    <row r="603" spans="1:7" s="300" customFormat="1" ht="15.75">
      <c r="A603" s="294"/>
      <c r="B603" s="275">
        <v>3805</v>
      </c>
      <c r="C603" s="280" t="s">
        <v>596</v>
      </c>
      <c r="D603" s="273">
        <v>1609625.59</v>
      </c>
      <c r="E603" s="273">
        <v>1854234.22</v>
      </c>
      <c r="F603" s="277">
        <v>15.196616624366657</v>
      </c>
      <c r="G603" s="273">
        <v>1854234.22</v>
      </c>
    </row>
    <row r="604" spans="1:7" s="300" customFormat="1" ht="15.75">
      <c r="A604" s="294"/>
      <c r="B604" s="275">
        <v>3806</v>
      </c>
      <c r="C604" s="280" t="s">
        <v>597</v>
      </c>
      <c r="D604" s="273">
        <v>2907350.4</v>
      </c>
      <c r="E604" s="273">
        <v>2808393.75</v>
      </c>
      <c r="F604" s="277">
        <v>-3.4036712602650137</v>
      </c>
      <c r="G604" s="273">
        <v>2808393.75</v>
      </c>
    </row>
    <row r="605" spans="1:7" s="300" customFormat="1" ht="30">
      <c r="A605" s="294"/>
      <c r="B605" s="275">
        <v>3840</v>
      </c>
      <c r="C605" s="280" t="s">
        <v>598</v>
      </c>
      <c r="D605" s="273">
        <v>23764956.34</v>
      </c>
      <c r="E605" s="273">
        <v>28466521.25</v>
      </c>
      <c r="F605" s="277">
        <v>19.783604239518667</v>
      </c>
      <c r="G605" s="273">
        <v>28466521.25</v>
      </c>
    </row>
    <row r="606" spans="1:7" s="300" customFormat="1" ht="30">
      <c r="A606" s="294"/>
      <c r="B606" s="275">
        <v>3848</v>
      </c>
      <c r="C606" s="280" t="s">
        <v>2422</v>
      </c>
      <c r="D606" s="273">
        <v>28723481.43</v>
      </c>
      <c r="E606" s="273">
        <v>30460016.18</v>
      </c>
      <c r="F606" s="277">
        <v>6.045697330360138</v>
      </c>
      <c r="G606" s="273">
        <v>30460016.18</v>
      </c>
    </row>
    <row r="607" spans="1:7" s="300" customFormat="1" ht="30">
      <c r="A607" s="294"/>
      <c r="B607" s="275">
        <v>3869</v>
      </c>
      <c r="C607" s="280" t="s">
        <v>599</v>
      </c>
      <c r="D607" s="273">
        <v>13519907.92</v>
      </c>
      <c r="E607" s="273">
        <v>10977728.859999999</v>
      </c>
      <c r="F607" s="277">
        <v>-18.80322761843189</v>
      </c>
      <c r="G607" s="273">
        <v>10977728.859999999</v>
      </c>
    </row>
    <row r="608" spans="1:7" s="300" customFormat="1" ht="15.75">
      <c r="A608" s="294"/>
      <c r="B608" s="275">
        <v>3876</v>
      </c>
      <c r="C608" s="280" t="s">
        <v>600</v>
      </c>
      <c r="D608" s="273">
        <v>233227019.49000001</v>
      </c>
      <c r="E608" s="273">
        <v>87720.2</v>
      </c>
      <c r="F608" s="277">
        <v>-99.962388491611392</v>
      </c>
      <c r="G608" s="273">
        <v>-10635.4</v>
      </c>
    </row>
    <row r="609" spans="1:7" s="300" customFormat="1" ht="15.75">
      <c r="A609" s="274"/>
      <c r="B609" s="275"/>
      <c r="C609" s="276" t="s">
        <v>756</v>
      </c>
      <c r="D609" s="283">
        <v>2748766017.0200005</v>
      </c>
      <c r="E609" s="283">
        <v>2729528674.9999995</v>
      </c>
      <c r="F609" s="284">
        <v>-0.69985374895083186</v>
      </c>
      <c r="G609" s="283">
        <v>2565349322.7599998</v>
      </c>
    </row>
    <row r="610" spans="1:7" s="300" customFormat="1" ht="31.5" customHeight="1">
      <c r="A610" s="274" t="s">
        <v>793</v>
      </c>
      <c r="B610" s="278" t="s">
        <v>794</v>
      </c>
      <c r="C610" s="279"/>
      <c r="D610" s="273"/>
      <c r="E610" s="273"/>
      <c r="F610" s="277" t="s">
        <v>81</v>
      </c>
      <c r="G610" s="273"/>
    </row>
    <row r="611" spans="1:7" s="300" customFormat="1" ht="15.75">
      <c r="A611" s="274"/>
      <c r="B611" s="275">
        <v>3714</v>
      </c>
      <c r="C611" s="280" t="s">
        <v>652</v>
      </c>
      <c r="D611" s="273">
        <v>48207685.689999998</v>
      </c>
      <c r="E611" s="273">
        <v>96948423.430000007</v>
      </c>
      <c r="F611" s="277">
        <v>101.1057408012237</v>
      </c>
      <c r="G611" s="273">
        <v>90186062.670000002</v>
      </c>
    </row>
    <row r="612" spans="1:7" s="300" customFormat="1" ht="15.75">
      <c r="A612" s="274"/>
      <c r="B612" s="275">
        <v>3734</v>
      </c>
      <c r="C612" s="280" t="s">
        <v>2428</v>
      </c>
      <c r="D612" s="273">
        <v>848466.5</v>
      </c>
      <c r="E612" s="273">
        <v>950291.27</v>
      </c>
      <c r="F612" s="277">
        <v>12.001035986688928</v>
      </c>
      <c r="G612" s="273">
        <v>950291.27</v>
      </c>
    </row>
    <row r="613" spans="1:7" s="300" customFormat="1" ht="15.75">
      <c r="A613" s="274"/>
      <c r="B613" s="275">
        <v>3849</v>
      </c>
      <c r="C613" s="280" t="s">
        <v>653</v>
      </c>
      <c r="D613" s="273">
        <v>478819281.31999999</v>
      </c>
      <c r="E613" s="273">
        <v>448243540.52999997</v>
      </c>
      <c r="F613" s="277">
        <v>-6.385653623995549</v>
      </c>
      <c r="G613" s="273">
        <v>448243540.52999997</v>
      </c>
    </row>
    <row r="614" spans="1:7" s="300" customFormat="1" ht="15.75">
      <c r="A614" s="274"/>
      <c r="B614" s="275"/>
      <c r="C614" s="276" t="s">
        <v>654</v>
      </c>
      <c r="D614" s="283">
        <v>527875433.50999999</v>
      </c>
      <c r="E614" s="283">
        <v>546142255.23000002</v>
      </c>
      <c r="F614" s="284">
        <v>3.4604417179520035</v>
      </c>
      <c r="G614" s="283">
        <v>539379894.47000003</v>
      </c>
    </row>
    <row r="615" spans="1:7" s="300" customFormat="1" ht="31.5" customHeight="1">
      <c r="A615" s="274" t="s">
        <v>790</v>
      </c>
      <c r="B615" s="278" t="s">
        <v>655</v>
      </c>
      <c r="C615" s="279"/>
      <c r="D615" s="273"/>
      <c r="E615" s="273"/>
      <c r="F615" s="277" t="s">
        <v>81</v>
      </c>
      <c r="G615" s="273"/>
    </row>
    <row r="616" spans="1:7" s="300" customFormat="1" ht="15.75">
      <c r="A616" s="274"/>
      <c r="B616" s="275">
        <v>3708</v>
      </c>
      <c r="C616" s="280" t="s">
        <v>657</v>
      </c>
      <c r="D616" s="273">
        <v>56111.78</v>
      </c>
      <c r="E616" s="273">
        <v>42657.47</v>
      </c>
      <c r="F616" s="277">
        <v>-23.977692384736322</v>
      </c>
      <c r="G616" s="273">
        <v>42657.47</v>
      </c>
    </row>
    <row r="617" spans="1:7" s="300" customFormat="1" ht="15.75">
      <c r="A617" s="274"/>
      <c r="B617" s="275">
        <v>3758</v>
      </c>
      <c r="C617" s="280" t="s">
        <v>658</v>
      </c>
      <c r="D617" s="273">
        <v>3749873722.8400002</v>
      </c>
      <c r="E617" s="273">
        <v>4118896906.0799999</v>
      </c>
      <c r="F617" s="277">
        <v>9.8409496029780108</v>
      </c>
      <c r="G617" s="273">
        <v>0</v>
      </c>
    </row>
    <row r="618" spans="1:7" s="300" customFormat="1" ht="15.75">
      <c r="A618" s="274"/>
      <c r="B618" s="275">
        <v>3761</v>
      </c>
      <c r="C618" s="280" t="s">
        <v>659</v>
      </c>
      <c r="D618" s="273">
        <v>3777938670.0700002</v>
      </c>
      <c r="E618" s="273">
        <v>3411470959.54</v>
      </c>
      <c r="F618" s="277">
        <v>-9.7002027437150016</v>
      </c>
      <c r="G618" s="273">
        <v>0</v>
      </c>
    </row>
    <row r="619" spans="1:7" s="300" customFormat="1" ht="15.75">
      <c r="A619" s="274"/>
      <c r="B619" s="275">
        <v>3764</v>
      </c>
      <c r="C619" s="280" t="s">
        <v>660</v>
      </c>
      <c r="D619" s="273">
        <v>33855237.100000001</v>
      </c>
      <c r="E619" s="273">
        <v>33882600.850000001</v>
      </c>
      <c r="F619" s="277">
        <v>8.0825752066583517E-2</v>
      </c>
      <c r="G619" s="273">
        <v>0</v>
      </c>
    </row>
    <row r="620" spans="1:7" s="300" customFormat="1" ht="15.75">
      <c r="A620" s="274"/>
      <c r="B620" s="275">
        <v>3768</v>
      </c>
      <c r="C620" s="280" t="s">
        <v>661</v>
      </c>
      <c r="D620" s="273">
        <v>12442379.380000001</v>
      </c>
      <c r="E620" s="273">
        <v>10194722.550000001</v>
      </c>
      <c r="F620" s="277">
        <v>-18.064525774008349</v>
      </c>
      <c r="G620" s="273">
        <v>0</v>
      </c>
    </row>
    <row r="621" spans="1:7" s="300" customFormat="1" ht="15.75">
      <c r="A621" s="274"/>
      <c r="B621" s="275">
        <v>3797</v>
      </c>
      <c r="C621" s="280" t="s">
        <v>662</v>
      </c>
      <c r="D621" s="273">
        <v>106090673.58</v>
      </c>
      <c r="E621" s="273">
        <v>106268779.17</v>
      </c>
      <c r="F621" s="277">
        <v>0.16788053463125499</v>
      </c>
      <c r="G621" s="273">
        <v>0</v>
      </c>
    </row>
    <row r="622" spans="1:7" s="300" customFormat="1" ht="15.75">
      <c r="A622" s="274"/>
      <c r="B622" s="275"/>
      <c r="C622" s="276" t="s">
        <v>663</v>
      </c>
      <c r="D622" s="283">
        <v>7680256794.750001</v>
      </c>
      <c r="E622" s="283">
        <v>7680756625.6600008</v>
      </c>
      <c r="F622" s="284">
        <v>6.5079973672432043E-3</v>
      </c>
      <c r="G622" s="283">
        <v>42657.47</v>
      </c>
    </row>
    <row r="623" spans="1:7" s="300" customFormat="1" ht="31.5" customHeight="1">
      <c r="A623" s="274">
        <v>93</v>
      </c>
      <c r="B623" s="278" t="s">
        <v>2429</v>
      </c>
      <c r="C623" s="279"/>
      <c r="D623" s="273"/>
      <c r="E623" s="273"/>
      <c r="F623" s="277" t="s">
        <v>81</v>
      </c>
      <c r="G623" s="273"/>
    </row>
    <row r="624" spans="1:7" s="300" customFormat="1" ht="15.75">
      <c r="A624" s="274"/>
      <c r="B624" s="275">
        <v>3751</v>
      </c>
      <c r="C624" s="280" t="s">
        <v>2403</v>
      </c>
      <c r="D624" s="273">
        <v>0</v>
      </c>
      <c r="E624" s="273">
        <v>91671.56</v>
      </c>
      <c r="F624" s="277" t="s">
        <v>81</v>
      </c>
      <c r="G624" s="273">
        <v>91671.56</v>
      </c>
    </row>
    <row r="625" spans="1:7" s="300" customFormat="1" ht="15.75">
      <c r="A625" s="274"/>
      <c r="B625" s="275"/>
      <c r="C625" s="276" t="s">
        <v>2611</v>
      </c>
      <c r="D625" s="283">
        <v>0</v>
      </c>
      <c r="E625" s="283">
        <v>91671.56</v>
      </c>
      <c r="F625" s="284" t="s">
        <v>81</v>
      </c>
      <c r="G625" s="283">
        <v>91671.56</v>
      </c>
    </row>
    <row r="626" spans="1:7" s="300" customFormat="1" ht="31.5" customHeight="1">
      <c r="A626" s="274" t="s">
        <v>799</v>
      </c>
      <c r="B626" s="274"/>
      <c r="C626" s="298"/>
      <c r="D626" s="286">
        <v>20130780209.740005</v>
      </c>
      <c r="E626" s="286">
        <v>22048468693.730003</v>
      </c>
      <c r="F626" s="287">
        <v>9.5261508198383211</v>
      </c>
      <c r="G626" s="286">
        <v>10889685879.469999</v>
      </c>
    </row>
    <row r="627" spans="1:7" ht="31.5" customHeight="1">
      <c r="A627" s="274" t="s">
        <v>28</v>
      </c>
      <c r="B627" s="274"/>
      <c r="C627" s="298"/>
      <c r="D627" s="286">
        <v>129047871129.22002</v>
      </c>
      <c r="E627" s="286">
        <v>138594383617.36002</v>
      </c>
      <c r="F627" s="287">
        <v>7.3976520531522389</v>
      </c>
      <c r="G627" s="286">
        <v>120165619280.95988</v>
      </c>
    </row>
    <row r="628" spans="1:7" ht="31.5" customHeight="1">
      <c r="A628" s="274" t="s">
        <v>800</v>
      </c>
      <c r="B628" s="274"/>
      <c r="C628" s="298"/>
      <c r="D628" s="273">
        <v>8885198878.6700001</v>
      </c>
      <c r="E628" s="273">
        <v>9213121991.5599995</v>
      </c>
      <c r="F628" s="277">
        <v>3.690667112440428</v>
      </c>
      <c r="G628" s="273">
        <v>2654821991.5599999</v>
      </c>
    </row>
    <row r="629" spans="1:7" ht="31.5" customHeight="1">
      <c r="A629" s="274" t="s">
        <v>801</v>
      </c>
      <c r="B629" s="274"/>
      <c r="C629" s="298"/>
      <c r="D629" s="273">
        <v>2195322609.4000001</v>
      </c>
      <c r="E629" s="273">
        <v>6348363609.0500002</v>
      </c>
      <c r="F629" s="277">
        <v>189.17679715351997</v>
      </c>
      <c r="G629" s="273">
        <v>6348363609.0500002</v>
      </c>
    </row>
    <row r="630" spans="1:7" s="300" customFormat="1" ht="31.5" customHeight="1">
      <c r="A630" s="491" t="s">
        <v>802</v>
      </c>
      <c r="B630" s="491"/>
      <c r="C630" s="491"/>
      <c r="D630" s="286">
        <v>81900456496.200027</v>
      </c>
      <c r="E630" s="286">
        <v>96366889236.859985</v>
      </c>
      <c r="F630" s="287">
        <v>17.663433587004686</v>
      </c>
      <c r="G630" s="286">
        <v>71075542936.860001</v>
      </c>
    </row>
    <row r="631" spans="1:7" s="300" customFormat="1" ht="51" customHeight="1" thickBot="1">
      <c r="A631" s="491" t="s">
        <v>733</v>
      </c>
      <c r="B631" s="491"/>
      <c r="C631" s="491"/>
      <c r="D631" s="267">
        <v>222028849113.49005</v>
      </c>
      <c r="E631" s="267">
        <v>250522758454.82999</v>
      </c>
      <c r="F631" s="268">
        <v>12.83342658177509</v>
      </c>
      <c r="G631" s="267">
        <v>200244347818.42987</v>
      </c>
    </row>
    <row r="632" spans="1:7" s="300" customFormat="1" ht="16.5" customHeight="1" thickTop="1">
      <c r="A632" s="489" t="s">
        <v>115</v>
      </c>
      <c r="B632" s="489"/>
      <c r="C632" s="489"/>
      <c r="D632" s="489"/>
      <c r="E632" s="489"/>
      <c r="F632" s="489"/>
      <c r="G632" s="489"/>
    </row>
    <row r="633" spans="1:7" s="300" customFormat="1" hidden="1">
      <c r="A633" s="285"/>
      <c r="B633" s="285"/>
      <c r="C633" s="292"/>
      <c r="D633" s="273"/>
      <c r="E633" s="273"/>
      <c r="F633" s="277"/>
      <c r="G633" s="273"/>
    </row>
    <row r="634" spans="1:7" s="300" customFormat="1" hidden="1">
      <c r="A634" s="285"/>
      <c r="B634" s="285"/>
      <c r="C634" s="299"/>
      <c r="D634" s="273"/>
      <c r="E634" s="273"/>
      <c r="F634" s="277"/>
      <c r="G634" s="273"/>
    </row>
    <row r="635" spans="1:7" s="300" customFormat="1" hidden="1">
      <c r="A635" s="285"/>
      <c r="B635" s="285"/>
      <c r="C635" s="292"/>
      <c r="D635" s="273"/>
      <c r="E635" s="273"/>
      <c r="F635" s="277"/>
      <c r="G635" s="273"/>
    </row>
    <row r="636" spans="1:7" hidden="1"/>
    <row r="637" spans="1:7" hidden="1"/>
    <row r="638" spans="1:7" hidden="1"/>
    <row r="639" spans="1:7" hidden="1"/>
    <row r="640" spans="1:7" hidden="1"/>
    <row r="641" hidden="1"/>
    <row r="642" hidden="1"/>
    <row r="643" hidden="1"/>
    <row r="644" hidden="1"/>
    <row r="645" hidden="1"/>
    <row r="646" hidden="1"/>
    <row r="647" hidden="1"/>
    <row r="648" hidden="1"/>
    <row r="649" hidden="1"/>
    <row r="650" hidden="1"/>
    <row r="651" hidden="1"/>
    <row r="652" hidden="1"/>
    <row r="653" hidden="1"/>
    <row r="654" hidden="1"/>
    <row r="655" hidden="1"/>
    <row r="656" hidden="1"/>
    <row r="657" hidden="1"/>
    <row r="658" hidden="1"/>
    <row r="659" hidden="1"/>
    <row r="660" hidden="1"/>
    <row r="661" hidden="1"/>
    <row r="662" hidden="1"/>
    <row r="663" hidden="1"/>
    <row r="664" hidden="1"/>
    <row r="665" hidden="1"/>
    <row r="666" hidden="1"/>
    <row r="667" hidden="1"/>
    <row r="668" hidden="1"/>
    <row r="669" hidden="1"/>
    <row r="670" hidden="1"/>
    <row r="671" hidden="1"/>
    <row r="672" hidden="1"/>
    <row r="673" hidden="1"/>
    <row r="674" hidden="1"/>
    <row r="675" hidden="1"/>
    <row r="676" hidden="1"/>
    <row r="677" hidden="1"/>
    <row r="678" hidden="1"/>
    <row r="679" hidden="1"/>
    <row r="680" hidden="1"/>
    <row r="681" hidden="1"/>
    <row r="682" hidden="1"/>
    <row r="683" hidden="1"/>
    <row r="684" hidden="1"/>
    <row r="685" hidden="1"/>
    <row r="686" hidden="1"/>
    <row r="687" hidden="1"/>
    <row r="688" hidden="1"/>
    <row r="689" hidden="1"/>
    <row r="690" hidden="1"/>
    <row r="691" hidden="1"/>
    <row r="692" hidden="1"/>
    <row r="693" hidden="1"/>
    <row r="694" hidden="1"/>
    <row r="695" hidden="1"/>
    <row r="696" hidden="1"/>
    <row r="697" hidden="1"/>
    <row r="698" hidden="1"/>
    <row r="699" hidden="1"/>
    <row r="700" hidden="1"/>
    <row r="701" hidden="1"/>
    <row r="702" hidden="1"/>
    <row r="703" hidden="1"/>
    <row r="704" hidden="1"/>
    <row r="705" hidden="1"/>
    <row r="706" hidden="1"/>
    <row r="707" hidden="1"/>
    <row r="708" hidden="1"/>
    <row r="709" hidden="1"/>
    <row r="710" hidden="1"/>
    <row r="711" hidden="1"/>
    <row r="712" hidden="1"/>
    <row r="713" hidden="1"/>
    <row r="714" hidden="1"/>
    <row r="715" hidden="1"/>
    <row r="716" hidden="1"/>
    <row r="717" hidden="1"/>
    <row r="718" hidden="1"/>
    <row r="719" hidden="1"/>
    <row r="720" hidden="1"/>
    <row r="721" hidden="1"/>
    <row r="722" hidden="1"/>
    <row r="723" hidden="1"/>
    <row r="724" hidden="1"/>
    <row r="725" hidden="1"/>
    <row r="726" hidden="1"/>
    <row r="727" hidden="1"/>
    <row r="728" hidden="1"/>
    <row r="729" hidden="1"/>
    <row r="730" hidden="1"/>
    <row r="731" hidden="1"/>
    <row r="732" hidden="1"/>
    <row r="733" hidden="1"/>
    <row r="734" hidden="1"/>
    <row r="735" hidden="1"/>
    <row r="736" hidden="1"/>
    <row r="737" hidden="1"/>
    <row r="738" hidden="1"/>
    <row r="739" hidden="1"/>
    <row r="740" hidden="1"/>
    <row r="741" hidden="1"/>
    <row r="742" hidden="1"/>
    <row r="743" hidden="1"/>
    <row r="744" hidden="1"/>
    <row r="745" hidden="1"/>
    <row r="746" hidden="1"/>
    <row r="747" hidden="1"/>
    <row r="748" hidden="1"/>
    <row r="749" hidden="1"/>
    <row r="750" hidden="1"/>
    <row r="751" hidden="1"/>
    <row r="752" hidden="1"/>
    <row r="753" hidden="1"/>
    <row r="754" hidden="1"/>
    <row r="755" hidden="1"/>
    <row r="756" hidden="1"/>
    <row r="757" hidden="1"/>
    <row r="758" hidden="1"/>
    <row r="759" hidden="1"/>
    <row r="760" hidden="1"/>
    <row r="761" hidden="1"/>
    <row r="762" hidden="1"/>
    <row r="763" hidden="1"/>
    <row r="764" hidden="1"/>
    <row r="765" hidden="1"/>
    <row r="766" hidden="1"/>
    <row r="767" hidden="1"/>
    <row r="768" hidden="1"/>
    <row r="769" hidden="1"/>
    <row r="770" hidden="1"/>
    <row r="771" hidden="1"/>
    <row r="772" hidden="1"/>
    <row r="773" hidden="1"/>
    <row r="774" hidden="1"/>
    <row r="775" hidden="1"/>
    <row r="776" hidden="1"/>
    <row r="777" hidden="1"/>
    <row r="778" hidden="1"/>
    <row r="779" hidden="1"/>
    <row r="780" hidden="1"/>
    <row r="781" hidden="1"/>
    <row r="782" hidden="1"/>
    <row r="783" hidden="1"/>
    <row r="784" hidden="1"/>
    <row r="785" hidden="1"/>
    <row r="786" hidden="1"/>
    <row r="787" hidden="1"/>
    <row r="788" hidden="1"/>
    <row r="789" hidden="1"/>
    <row r="790" hidden="1"/>
    <row r="791" hidden="1"/>
    <row r="792" hidden="1"/>
    <row r="793" hidden="1"/>
    <row r="794" hidden="1"/>
    <row r="795" hidden="1"/>
    <row r="796" hidden="1"/>
    <row r="797" hidden="1"/>
    <row r="798" hidden="1"/>
    <row r="799" hidden="1"/>
    <row r="800" hidden="1"/>
    <row r="801" hidden="1"/>
    <row r="802" hidden="1"/>
    <row r="803" hidden="1"/>
    <row r="804" hidden="1"/>
    <row r="805" hidden="1"/>
    <row r="806" hidden="1"/>
    <row r="807" hidden="1"/>
    <row r="808" hidden="1"/>
    <row r="809" hidden="1"/>
    <row r="810" hidden="1"/>
    <row r="811" hidden="1"/>
    <row r="812" hidden="1"/>
    <row r="813" hidden="1"/>
    <row r="814" hidden="1"/>
    <row r="815" hidden="1"/>
    <row r="816" hidden="1"/>
    <row r="817" hidden="1"/>
    <row r="818" hidden="1"/>
    <row r="819" hidden="1"/>
    <row r="820" hidden="1"/>
    <row r="821" hidden="1"/>
    <row r="822" hidden="1"/>
    <row r="823" hidden="1"/>
    <row r="824" hidden="1"/>
    <row r="825" hidden="1"/>
    <row r="826" hidden="1"/>
    <row r="827" hidden="1"/>
    <row r="828" hidden="1"/>
    <row r="829" hidden="1"/>
    <row r="830" hidden="1"/>
    <row r="831" hidden="1"/>
    <row r="832" hidden="1"/>
    <row r="833" hidden="1"/>
    <row r="834" hidden="1"/>
    <row r="835" hidden="1"/>
    <row r="836" hidden="1"/>
    <row r="837" hidden="1"/>
    <row r="838" hidden="1"/>
    <row r="839" hidden="1"/>
    <row r="840" hidden="1"/>
    <row r="841" hidden="1"/>
    <row r="842" hidden="1"/>
    <row r="843" hidden="1"/>
    <row r="844" hidden="1"/>
    <row r="845" hidden="1"/>
    <row r="846" hidden="1"/>
    <row r="847" hidden="1"/>
    <row r="848" hidden="1"/>
    <row r="849" hidden="1"/>
    <row r="850" hidden="1"/>
    <row r="851" hidden="1"/>
    <row r="852" hidden="1"/>
    <row r="853" hidden="1"/>
    <row r="854" hidden="1"/>
    <row r="855" hidden="1"/>
    <row r="856" hidden="1"/>
    <row r="857" hidden="1"/>
    <row r="858" hidden="1"/>
    <row r="859" hidden="1"/>
    <row r="860" hidden="1"/>
    <row r="861" hidden="1"/>
    <row r="862" hidden="1"/>
    <row r="863" hidden="1"/>
    <row r="864" hidden="1"/>
    <row r="865" hidden="1"/>
    <row r="866" hidden="1"/>
    <row r="867" hidden="1"/>
    <row r="868" hidden="1"/>
    <row r="869" hidden="1"/>
    <row r="870" hidden="1"/>
    <row r="871" hidden="1"/>
    <row r="872" hidden="1"/>
    <row r="873" hidden="1"/>
    <row r="874" hidden="1"/>
    <row r="875" hidden="1"/>
    <row r="876" hidden="1"/>
    <row r="877" hidden="1"/>
    <row r="878" hidden="1"/>
    <row r="879" hidden="1"/>
    <row r="880" hidden="1"/>
    <row r="881" hidden="1"/>
    <row r="882" hidden="1"/>
    <row r="883" hidden="1"/>
    <row r="884" hidden="1"/>
    <row r="885" hidden="1"/>
    <row r="886" hidden="1"/>
    <row r="887" hidden="1"/>
    <row r="888" hidden="1"/>
    <row r="889" hidden="1"/>
    <row r="890" hidden="1"/>
    <row r="891" hidden="1"/>
    <row r="892" hidden="1"/>
    <row r="893" hidden="1"/>
    <row r="894" hidden="1"/>
    <row r="895" hidden="1"/>
    <row r="896" hidden="1"/>
    <row r="897" hidden="1"/>
    <row r="898" hidden="1"/>
    <row r="899" hidden="1"/>
    <row r="900" hidden="1"/>
    <row r="901" hidden="1"/>
    <row r="902" hidden="1"/>
    <row r="903" hidden="1"/>
    <row r="904" hidden="1"/>
    <row r="905" hidden="1"/>
    <row r="906" hidden="1"/>
    <row r="907" hidden="1"/>
    <row r="908" hidden="1"/>
    <row r="909" hidden="1"/>
    <row r="910" hidden="1"/>
    <row r="911" hidden="1"/>
    <row r="912" hidden="1"/>
    <row r="913" hidden="1"/>
    <row r="914" hidden="1"/>
    <row r="915" hidden="1"/>
    <row r="916" hidden="1"/>
    <row r="917" hidden="1"/>
    <row r="918" hidden="1"/>
    <row r="919" hidden="1"/>
    <row r="920" hidden="1"/>
    <row r="921" hidden="1"/>
    <row r="922" hidden="1"/>
    <row r="923" hidden="1"/>
    <row r="924" hidden="1"/>
    <row r="925" hidden="1"/>
    <row r="926" hidden="1"/>
    <row r="927" hidden="1"/>
    <row r="928" hidden="1"/>
    <row r="929" hidden="1"/>
    <row r="930" hidden="1"/>
    <row r="931" hidden="1"/>
    <row r="932" hidden="1"/>
    <row r="933" hidden="1"/>
    <row r="934" hidden="1"/>
    <row r="935" hidden="1"/>
    <row r="936" hidden="1"/>
    <row r="937" hidden="1"/>
    <row r="938" hidden="1"/>
    <row r="939" hidden="1"/>
    <row r="940" hidden="1"/>
    <row r="941" hidden="1"/>
    <row r="942" hidden="1"/>
    <row r="943" hidden="1"/>
    <row r="944" hidden="1"/>
    <row r="945" hidden="1"/>
    <row r="946" hidden="1"/>
    <row r="947" hidden="1"/>
    <row r="948" hidden="1"/>
    <row r="949" hidden="1"/>
    <row r="950" hidden="1"/>
    <row r="951" hidden="1"/>
    <row r="952" hidden="1"/>
    <row r="953" hidden="1"/>
    <row r="954" hidden="1"/>
    <row r="955" hidden="1"/>
    <row r="956" hidden="1"/>
    <row r="957" hidden="1"/>
    <row r="958" hidden="1"/>
    <row r="959" hidden="1"/>
    <row r="960" hidden="1"/>
    <row r="961" hidden="1"/>
    <row r="962" hidden="1"/>
    <row r="963" hidden="1"/>
    <row r="964" hidden="1"/>
    <row r="965" hidden="1"/>
    <row r="966" hidden="1"/>
    <row r="967" hidden="1"/>
  </sheetData>
  <customSheetViews>
    <customSheetView guid="{85C796D9-9862-45FD-9C76-C539D15E6DB8}" showPageBreaks="1" printArea="1" hiddenRows="1" hiddenColumns="1">
      <selection sqref="A1:G1"/>
      <rowBreaks count="13" manualBreakCount="13">
        <brk id="37" max="9" man="1"/>
        <brk id="83" max="9" man="1"/>
        <brk id="124" max="9" man="1"/>
        <brk id="162" max="9" man="1"/>
        <brk id="205" max="9" man="1"/>
        <brk id="253" max="9" man="1"/>
        <brk id="299" max="9" man="1"/>
        <brk id="346" max="6" man="1"/>
        <brk id="428" max="9" man="1"/>
        <brk id="476" max="6" man="1"/>
        <brk id="515" max="9" man="1"/>
        <brk id="562" max="9" man="1"/>
        <brk id="609" max="9" man="1"/>
      </rowBreaks>
      <pageMargins left="0.5" right="0.5" top="1" bottom="1" header="0.5" footer="0.5"/>
      <printOptions horizontalCentered="1"/>
      <pageSetup scale="57" fitToHeight="0" orientation="portrait" horizontalDpi="1200" verticalDpi="1200" r:id="rId1"/>
      <headerFooter>
        <oddFooter>&amp;CThe State of Texas    -    2016 ANNUAL CASH REPORT
&amp;P</oddFooter>
      </headerFooter>
    </customSheetView>
    <customSheetView guid="{BE2CF08A-2A64-484B-8025-AFF180C9E95D}" hiddenRows="1" hiddenColumns="1">
      <selection sqref="A1:G1"/>
      <rowBreaks count="13" manualBreakCount="13">
        <brk id="37" max="9" man="1"/>
        <brk id="83" max="9" man="1"/>
        <brk id="124" max="9" man="1"/>
        <brk id="162" max="9" man="1"/>
        <brk id="205" max="9" man="1"/>
        <brk id="253" max="9" man="1"/>
        <brk id="299" max="9" man="1"/>
        <brk id="346" max="6" man="1"/>
        <brk id="428" max="9" man="1"/>
        <brk id="476" max="6" man="1"/>
        <brk id="515" max="9" man="1"/>
        <brk id="562" max="9" man="1"/>
        <brk id="609" max="9" man="1"/>
      </rowBreaks>
      <pageMargins left="0.5" right="0.5" top="1" bottom="1" header="0.5" footer="0.5"/>
      <printOptions horizontalCentered="1"/>
      <pageSetup scale="57" fitToHeight="0" orientation="portrait" horizontalDpi="1200" verticalDpi="1200" r:id="rId2"/>
      <headerFooter>
        <oddFooter>&amp;CThe State of Texas    -    2016 ANNUAL CASH REPORT
&amp;P</oddFooter>
      </headerFooter>
    </customSheetView>
  </customSheetViews>
  <mergeCells count="4">
    <mergeCell ref="A1:G1"/>
    <mergeCell ref="A630:C630"/>
    <mergeCell ref="A631:C631"/>
    <mergeCell ref="A632:G632"/>
  </mergeCells>
  <printOptions horizontalCentered="1"/>
  <pageMargins left="0.5" right="0.5" top="1" bottom="1" header="0.5" footer="0.5"/>
  <pageSetup scale="57" fitToHeight="0" orientation="portrait" horizontalDpi="1200" verticalDpi="1200" r:id="rId3"/>
  <headerFooter>
    <oddFooter>&amp;CThe State of Texas    -    2016 ANNUAL CASH REPORT
&amp;P</oddFooter>
  </headerFooter>
  <rowBreaks count="13" manualBreakCount="13">
    <brk id="37" max="9" man="1"/>
    <brk id="83" max="9" man="1"/>
    <brk id="124" max="9" man="1"/>
    <brk id="162" max="9" man="1"/>
    <brk id="205" max="9" man="1"/>
    <brk id="253" max="9" man="1"/>
    <brk id="299" max="9" man="1"/>
    <brk id="346" max="6" man="1"/>
    <brk id="428" max="9" man="1"/>
    <brk id="476" max="6" man="1"/>
    <brk id="515" max="9" man="1"/>
    <brk id="562" max="9" man="1"/>
    <brk id="609"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rgb="FF00B0F0"/>
  </sheetPr>
  <dimension ref="A1:G34"/>
  <sheetViews>
    <sheetView zoomScaleNormal="100" workbookViewId="0">
      <selection sqref="A1:G1"/>
    </sheetView>
  </sheetViews>
  <sheetFormatPr defaultColWidth="0" defaultRowHeight="15" zeroHeight="1"/>
  <cols>
    <col min="1" max="1" width="31" style="17" customWidth="1"/>
    <col min="2" max="2" width="20.85546875" style="17" customWidth="1"/>
    <col min="3" max="3" width="19.42578125" style="17" bestFit="1" customWidth="1"/>
    <col min="4" max="4" width="20.7109375" style="17" bestFit="1" customWidth="1"/>
    <col min="5" max="6" width="19.42578125" style="17" bestFit="1" customWidth="1"/>
    <col min="7" max="7" width="20.7109375" style="17" bestFit="1" customWidth="1"/>
    <col min="8" max="16384" width="9.140625" style="17" hidden="1"/>
  </cols>
  <sheetData>
    <row r="1" spans="1:7" ht="67.5" customHeight="1">
      <c r="A1" s="462" t="s">
        <v>2587</v>
      </c>
      <c r="B1" s="462"/>
      <c r="C1" s="462"/>
      <c r="D1" s="462"/>
      <c r="E1" s="462"/>
      <c r="F1" s="462"/>
      <c r="G1" s="462"/>
    </row>
    <row r="2" spans="1:7" ht="66">
      <c r="A2" s="2"/>
      <c r="B2" s="3" t="s">
        <v>35</v>
      </c>
      <c r="C2" s="3" t="s">
        <v>34</v>
      </c>
      <c r="D2" s="3" t="s">
        <v>2586</v>
      </c>
      <c r="E2" s="3" t="s">
        <v>36</v>
      </c>
      <c r="F2" s="3" t="s">
        <v>37</v>
      </c>
      <c r="G2" s="3" t="s">
        <v>38</v>
      </c>
    </row>
    <row r="3" spans="1:7" ht="31.5">
      <c r="A3" s="4" t="s">
        <v>2388</v>
      </c>
      <c r="B3" s="18" t="s">
        <v>39</v>
      </c>
      <c r="C3" s="18" t="s">
        <v>39</v>
      </c>
      <c r="D3" s="18" t="s">
        <v>39</v>
      </c>
      <c r="E3" s="18" t="s">
        <v>39</v>
      </c>
      <c r="F3" s="18" t="s">
        <v>39</v>
      </c>
    </row>
    <row r="4" spans="1:7">
      <c r="A4" s="5" t="s">
        <v>25</v>
      </c>
      <c r="B4" s="6">
        <v>-2080165017.49</v>
      </c>
      <c r="C4" s="6">
        <v>5589528682.9700003</v>
      </c>
      <c r="D4" s="6">
        <v>3509363665.48</v>
      </c>
      <c r="E4" s="6">
        <v>19652639496.82</v>
      </c>
      <c r="F4" s="6">
        <v>5053886876.1199999</v>
      </c>
      <c r="G4" s="6">
        <v>28215890038.419998</v>
      </c>
    </row>
    <row r="5" spans="1:7">
      <c r="A5" s="5" t="s">
        <v>26</v>
      </c>
      <c r="B5" s="7">
        <v>4938137.87</v>
      </c>
      <c r="C5" s="7">
        <v>4920662.3499999996</v>
      </c>
      <c r="D5" s="7">
        <v>9858800.2200000007</v>
      </c>
      <c r="E5" s="7">
        <v>730355</v>
      </c>
      <c r="F5" s="7">
        <v>79000</v>
      </c>
      <c r="G5" s="7">
        <v>10668155.220000001</v>
      </c>
    </row>
    <row r="6" spans="1:7">
      <c r="A6" s="19" t="s">
        <v>40</v>
      </c>
      <c r="B6" s="8">
        <v>-2075226879.6200001</v>
      </c>
      <c r="C6" s="8">
        <v>5594449345.3200006</v>
      </c>
      <c r="D6" s="8">
        <v>3519222465.6999998</v>
      </c>
      <c r="E6" s="8">
        <v>19653369851.82</v>
      </c>
      <c r="F6" s="8">
        <v>5053965876.1199999</v>
      </c>
      <c r="G6" s="8">
        <v>28226558193.639999</v>
      </c>
    </row>
    <row r="7" spans="1:7" ht="72" customHeight="1">
      <c r="A7" s="9" t="s">
        <v>27</v>
      </c>
      <c r="B7" s="20" t="s">
        <v>39</v>
      </c>
      <c r="C7" s="20" t="s">
        <v>39</v>
      </c>
      <c r="D7" s="20" t="s">
        <v>39</v>
      </c>
      <c r="E7" s="20" t="s">
        <v>39</v>
      </c>
      <c r="F7" s="20" t="s">
        <v>39</v>
      </c>
      <c r="G7" s="21"/>
    </row>
    <row r="8" spans="1:7">
      <c r="A8" s="10" t="s">
        <v>0</v>
      </c>
      <c r="B8" s="11">
        <v>53706759145.129997</v>
      </c>
      <c r="C8" s="11">
        <v>196103729.56999999</v>
      </c>
      <c r="D8" s="11">
        <v>53902862874.699997</v>
      </c>
      <c r="E8" s="11">
        <v>1681912385.97</v>
      </c>
      <c r="F8" s="11">
        <v>2533146384.8899999</v>
      </c>
      <c r="G8" s="11">
        <v>58117921645.559998</v>
      </c>
    </row>
    <row r="9" spans="1:7">
      <c r="A9" s="10" t="s">
        <v>1</v>
      </c>
      <c r="B9" s="11">
        <v>26678678483.830002</v>
      </c>
      <c r="C9" s="11">
        <v>8985946507.4599991</v>
      </c>
      <c r="D9" s="11">
        <v>35664624991.290001</v>
      </c>
      <c r="E9" s="11">
        <v>3953943319.2800002</v>
      </c>
      <c r="F9" s="11">
        <v>436698616.35000002</v>
      </c>
      <c r="G9" s="11">
        <v>40055266926.919998</v>
      </c>
    </row>
    <row r="10" spans="1:7" ht="30">
      <c r="A10" s="12" t="s">
        <v>2</v>
      </c>
      <c r="B10" s="11">
        <v>1664189052.48</v>
      </c>
      <c r="C10" s="11">
        <v>2415857968.1399999</v>
      </c>
      <c r="D10" s="11">
        <v>4080047020.6199999</v>
      </c>
      <c r="E10" s="11">
        <v>2397333141</v>
      </c>
      <c r="F10" s="11">
        <v>144032241.96000001</v>
      </c>
      <c r="G10" s="11">
        <v>6621412403.5799999</v>
      </c>
    </row>
    <row r="11" spans="1:7" ht="30">
      <c r="A11" s="12" t="s">
        <v>2389</v>
      </c>
      <c r="B11" s="11">
        <v>7598885949.79</v>
      </c>
      <c r="C11" s="11">
        <v>0</v>
      </c>
      <c r="D11" s="11">
        <v>7598885949.79</v>
      </c>
      <c r="E11" s="11">
        <v>0</v>
      </c>
      <c r="F11" s="11">
        <v>431563953.95999998</v>
      </c>
      <c r="G11" s="11">
        <v>8030449903.75</v>
      </c>
    </row>
    <row r="12" spans="1:7">
      <c r="A12" s="12" t="s">
        <v>4</v>
      </c>
      <c r="B12" s="11">
        <v>0</v>
      </c>
      <c r="C12" s="11">
        <v>2228779117.5599999</v>
      </c>
      <c r="D12" s="11">
        <v>2228779117.5599999</v>
      </c>
      <c r="E12" s="11">
        <v>0</v>
      </c>
      <c r="F12" s="11">
        <v>0</v>
      </c>
      <c r="G12" s="11">
        <v>2228779117.5599999</v>
      </c>
    </row>
    <row r="13" spans="1:7">
      <c r="A13" s="12" t="s">
        <v>7</v>
      </c>
      <c r="B13" s="11">
        <v>-4017815</v>
      </c>
      <c r="C13" s="11">
        <v>7106873.0899999999</v>
      </c>
      <c r="D13" s="11">
        <v>3089058.09</v>
      </c>
      <c r="E13" s="11">
        <v>2057977906.0799999</v>
      </c>
      <c r="F13" s="11">
        <v>4836010.38</v>
      </c>
      <c r="G13" s="11">
        <v>2065902974.55</v>
      </c>
    </row>
    <row r="14" spans="1:7" ht="18" customHeight="1">
      <c r="A14" s="12" t="s">
        <v>3</v>
      </c>
      <c r="B14" s="11">
        <v>29294.15</v>
      </c>
      <c r="C14" s="11">
        <v>32796767.98</v>
      </c>
      <c r="D14" s="11">
        <v>32826062.129999999</v>
      </c>
      <c r="E14" s="11">
        <v>1816207436.24</v>
      </c>
      <c r="F14" s="11">
        <v>235817330.75999999</v>
      </c>
      <c r="G14" s="11">
        <v>2084850829.1300001</v>
      </c>
    </row>
    <row r="15" spans="1:7">
      <c r="A15" s="12" t="s">
        <v>6</v>
      </c>
      <c r="B15" s="11">
        <v>69215143.590000004</v>
      </c>
      <c r="C15" s="11">
        <v>450680604.74000001</v>
      </c>
      <c r="D15" s="11">
        <v>519895748.32999998</v>
      </c>
      <c r="E15" s="11">
        <v>24242606.649999999</v>
      </c>
      <c r="F15" s="11">
        <v>6762360.7599999998</v>
      </c>
      <c r="G15" s="11">
        <v>550900715.74000001</v>
      </c>
    </row>
    <row r="16" spans="1:7">
      <c r="A16" s="12" t="s">
        <v>2390</v>
      </c>
      <c r="B16" s="11">
        <v>636257302.38</v>
      </c>
      <c r="C16" s="11">
        <v>0</v>
      </c>
      <c r="D16" s="11">
        <v>636257302.38</v>
      </c>
      <c r="E16" s="11">
        <v>0</v>
      </c>
      <c r="F16" s="11">
        <v>0</v>
      </c>
      <c r="G16" s="11">
        <v>636257302.38</v>
      </c>
    </row>
    <row r="17" spans="1:7" ht="30">
      <c r="A17" s="12" t="s">
        <v>5</v>
      </c>
      <c r="B17" s="11">
        <v>182163342.34999999</v>
      </c>
      <c r="C17" s="11">
        <v>6747859.0599999996</v>
      </c>
      <c r="D17" s="11">
        <v>188911201.41</v>
      </c>
      <c r="E17" s="11">
        <v>96234711.829999998</v>
      </c>
      <c r="F17" s="11">
        <v>149334975.84</v>
      </c>
      <c r="G17" s="11">
        <v>434480889.07999998</v>
      </c>
    </row>
    <row r="18" spans="1:7">
      <c r="A18" s="12" t="s">
        <v>8</v>
      </c>
      <c r="B18" s="11">
        <v>580460630.92999995</v>
      </c>
      <c r="C18" s="11">
        <v>2260668046.6999998</v>
      </c>
      <c r="D18" s="11">
        <v>2841128677.6300001</v>
      </c>
      <c r="E18" s="11">
        <v>440459769.98000002</v>
      </c>
      <c r="F18" s="11">
        <v>14486572461.5</v>
      </c>
      <c r="G18" s="11">
        <v>17768160909.110001</v>
      </c>
    </row>
    <row r="19" spans="1:7" ht="15.75">
      <c r="A19" s="13" t="s">
        <v>28</v>
      </c>
      <c r="B19" s="14">
        <v>91112620529.629974</v>
      </c>
      <c r="C19" s="14">
        <v>16584687474.299995</v>
      </c>
      <c r="D19" s="14">
        <v>107697308003.92999</v>
      </c>
      <c r="E19" s="14">
        <v>12468311277.029999</v>
      </c>
      <c r="F19" s="14">
        <v>18428764336.400002</v>
      </c>
      <c r="G19" s="14">
        <v>138594383617.36002</v>
      </c>
    </row>
    <row r="20" spans="1:7" ht="72" customHeight="1">
      <c r="A20" s="9" t="s">
        <v>29</v>
      </c>
      <c r="B20" s="22"/>
      <c r="C20" s="22"/>
      <c r="D20" s="22"/>
      <c r="E20" s="22"/>
      <c r="F20" s="22"/>
      <c r="G20" s="22"/>
    </row>
    <row r="21" spans="1:7">
      <c r="A21" s="10" t="s">
        <v>9</v>
      </c>
      <c r="B21" s="11">
        <v>0</v>
      </c>
      <c r="C21" s="11">
        <v>0</v>
      </c>
      <c r="D21" s="11">
        <v>0</v>
      </c>
      <c r="E21" s="11">
        <v>6348363609.0500002</v>
      </c>
      <c r="F21" s="11">
        <v>0</v>
      </c>
      <c r="G21" s="11">
        <v>6348363609.0500002</v>
      </c>
    </row>
    <row r="22" spans="1:7" ht="30">
      <c r="A22" s="12" t="s">
        <v>10</v>
      </c>
      <c r="B22" s="11">
        <v>0</v>
      </c>
      <c r="C22" s="11">
        <v>0</v>
      </c>
      <c r="D22" s="11">
        <v>0</v>
      </c>
      <c r="E22" s="11">
        <v>2654821991.5599999</v>
      </c>
      <c r="F22" s="11">
        <v>6558300000</v>
      </c>
      <c r="G22" s="11">
        <v>9213121991.5599995</v>
      </c>
    </row>
    <row r="23" spans="1:7" ht="30">
      <c r="A23" s="12" t="s">
        <v>11</v>
      </c>
      <c r="B23" s="11">
        <v>-429680.35</v>
      </c>
      <c r="C23" s="11">
        <v>6504972.5</v>
      </c>
      <c r="D23" s="11">
        <v>6075292.1500000004</v>
      </c>
      <c r="E23" s="11">
        <v>126982824.14</v>
      </c>
      <c r="F23" s="11">
        <v>13190174648.209999</v>
      </c>
      <c r="G23" s="11">
        <v>13323232764.5</v>
      </c>
    </row>
    <row r="24" spans="1:7">
      <c r="A24" s="10" t="s">
        <v>12</v>
      </c>
      <c r="B24" s="11">
        <v>881991980.42999995</v>
      </c>
      <c r="C24" s="11">
        <v>1495259.49</v>
      </c>
      <c r="D24" s="11">
        <v>883487239.91999996</v>
      </c>
      <c r="E24" s="11">
        <v>19789714.710000001</v>
      </c>
      <c r="F24" s="11">
        <v>327854.61</v>
      </c>
      <c r="G24" s="11">
        <v>903604809.24000001</v>
      </c>
    </row>
    <row r="25" spans="1:7">
      <c r="A25" s="10" t="s">
        <v>13</v>
      </c>
      <c r="B25" s="11">
        <v>14079344837.75</v>
      </c>
      <c r="C25" s="11">
        <v>23564167617.290001</v>
      </c>
      <c r="D25" s="11">
        <v>37643512455.040001</v>
      </c>
      <c r="E25" s="11">
        <v>32395393001.240002</v>
      </c>
      <c r="F25" s="11">
        <v>12100843797.18</v>
      </c>
      <c r="G25" s="11">
        <v>82139749253.460007</v>
      </c>
    </row>
    <row r="26" spans="1:7">
      <c r="A26" s="10" t="s">
        <v>14</v>
      </c>
      <c r="B26" s="11">
        <v>297135.7</v>
      </c>
      <c r="C26" s="11">
        <v>8451.7099999999991</v>
      </c>
      <c r="D26" s="11">
        <v>305587.40999999997</v>
      </c>
      <c r="E26" s="11">
        <v>-3177.75</v>
      </c>
      <c r="F26" s="11">
        <v>0</v>
      </c>
      <c r="G26" s="11">
        <v>302409.65999999997</v>
      </c>
    </row>
    <row r="27" spans="1:7" ht="15.75">
      <c r="A27" s="13" t="s">
        <v>30</v>
      </c>
      <c r="B27" s="14">
        <v>14961204273.530001</v>
      </c>
      <c r="C27" s="14">
        <v>23572176300.990002</v>
      </c>
      <c r="D27" s="14">
        <v>38533380574.520004</v>
      </c>
      <c r="E27" s="14">
        <v>41545347962.949997</v>
      </c>
      <c r="F27" s="14">
        <v>31849646300</v>
      </c>
      <c r="G27" s="14">
        <v>111928374837.47002</v>
      </c>
    </row>
    <row r="28" spans="1:7" ht="31.5">
      <c r="A28" s="15" t="s">
        <v>103</v>
      </c>
      <c r="B28" s="16">
        <v>106073824803.15997</v>
      </c>
      <c r="C28" s="16">
        <v>40156863775.289993</v>
      </c>
      <c r="D28" s="16">
        <v>146230688578.45001</v>
      </c>
      <c r="E28" s="16">
        <v>54013659239.979996</v>
      </c>
      <c r="F28" s="16">
        <v>50278410636.400002</v>
      </c>
      <c r="G28" s="16">
        <v>250522758454.83002</v>
      </c>
    </row>
    <row r="29" spans="1:7" ht="66" customHeight="1">
      <c r="A29" s="463" t="s">
        <v>2679</v>
      </c>
      <c r="B29" s="463"/>
      <c r="C29" s="463"/>
      <c r="D29" s="463"/>
      <c r="E29" s="463"/>
      <c r="F29" s="463"/>
      <c r="G29" s="463"/>
    </row>
    <row r="30" spans="1:7">
      <c r="A30" s="464" t="s">
        <v>115</v>
      </c>
      <c r="B30" s="464"/>
      <c r="C30" s="464"/>
      <c r="D30" s="464"/>
      <c r="E30" s="464"/>
      <c r="F30" s="464"/>
      <c r="G30" s="464"/>
    </row>
    <row r="31" spans="1:7" hidden="1">
      <c r="G31" s="23"/>
    </row>
    <row r="32" spans="1:7" hidden="1"/>
    <row r="33" hidden="1"/>
    <row r="34" hidden="1"/>
  </sheetData>
  <customSheetViews>
    <customSheetView guid="{85C796D9-9862-45FD-9C76-C539D15E6DB8}" hiddenRows="1" hiddenColumns="1">
      <selection sqref="A1:G1"/>
      <pageMargins left="0.7" right="0.7" top="0.75" bottom="0.75" header="0.3" footer="0.3"/>
      <pageSetup scale="65" orientation="portrait" r:id="rId1"/>
    </customSheetView>
    <customSheetView guid="{BE2CF08A-2A64-484B-8025-AFF180C9E95D}" hiddenRows="1" hiddenColumns="1">
      <selection sqref="A1:G1"/>
      <pageMargins left="0.7" right="0.7" top="0.75" bottom="0.75" header="0.3" footer="0.3"/>
      <pageSetup scale="65" orientation="portrait" r:id="rId2"/>
    </customSheetView>
  </customSheetViews>
  <mergeCells count="3">
    <mergeCell ref="A1:G1"/>
    <mergeCell ref="A29:G29"/>
    <mergeCell ref="A30:G30"/>
  </mergeCells>
  <pageMargins left="0.7" right="0.7" top="0.75" bottom="0.75" header="0.3" footer="0.3"/>
  <pageSetup scale="65" orientation="portrait"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tabColor rgb="FF00B0F0"/>
    <pageSetUpPr fitToPage="1"/>
  </sheetPr>
  <dimension ref="A1:G609"/>
  <sheetViews>
    <sheetView zoomScaleNormal="100" zoomScaleSheetLayoutView="80" workbookViewId="0">
      <selection sqref="A1:F1"/>
    </sheetView>
  </sheetViews>
  <sheetFormatPr defaultColWidth="0" defaultRowHeight="0" customHeight="1" zeroHeight="1"/>
  <cols>
    <col min="1" max="1" width="7" style="308" customWidth="1"/>
    <col min="2" max="2" width="60.85546875" style="308" customWidth="1"/>
    <col min="3" max="3" width="24.7109375" style="310" customWidth="1"/>
    <col min="4" max="4" width="26" style="310" customWidth="1"/>
    <col min="5" max="5" width="11.7109375" style="326" bestFit="1" customWidth="1"/>
    <col min="6" max="6" width="25.42578125" style="320" customWidth="1"/>
    <col min="7" max="16384" width="9.140625" style="1" hidden="1"/>
  </cols>
  <sheetData>
    <row r="1" spans="1:6" ht="197.25" customHeight="1">
      <c r="A1" s="487" t="s">
        <v>2613</v>
      </c>
      <c r="B1" s="487"/>
      <c r="C1" s="487"/>
      <c r="D1" s="487"/>
      <c r="E1" s="487"/>
      <c r="F1" s="487"/>
    </row>
    <row r="2" spans="1:6" s="306" customFormat="1" ht="46.5" customHeight="1">
      <c r="A2" s="301" t="s">
        <v>803</v>
      </c>
      <c r="B2" s="305"/>
      <c r="C2" s="303" t="s">
        <v>804</v>
      </c>
      <c r="D2" s="303" t="s">
        <v>2394</v>
      </c>
      <c r="E2" s="303" t="s">
        <v>805</v>
      </c>
      <c r="F2" s="303" t="s">
        <v>2395</v>
      </c>
    </row>
    <row r="3" spans="1:6" ht="31.5" customHeight="1">
      <c r="A3" s="307" t="s">
        <v>806</v>
      </c>
      <c r="C3" s="309"/>
      <c r="D3" s="309"/>
      <c r="E3" s="310"/>
      <c r="F3" s="309"/>
    </row>
    <row r="4" spans="1:6" ht="15">
      <c r="A4" s="308">
        <v>101</v>
      </c>
      <c r="B4" s="308" t="s">
        <v>807</v>
      </c>
      <c r="C4" s="311">
        <v>33506435.960000001</v>
      </c>
      <c r="D4" s="311">
        <v>31271134.739999998</v>
      </c>
      <c r="E4" s="310">
        <v>-6.6712592848386087</v>
      </c>
      <c r="F4" s="311">
        <v>31271134.739999998</v>
      </c>
    </row>
    <row r="5" spans="1:6" ht="15">
      <c r="A5" s="308">
        <v>102</v>
      </c>
      <c r="B5" s="308" t="s">
        <v>808</v>
      </c>
      <c r="C5" s="309">
        <v>43020967.350000001</v>
      </c>
      <c r="D5" s="309">
        <v>35122115.299999997</v>
      </c>
      <c r="E5" s="310">
        <v>-18.360470571798995</v>
      </c>
      <c r="F5" s="309">
        <v>35122115.299999997</v>
      </c>
    </row>
    <row r="6" spans="1:6" ht="15">
      <c r="A6" s="308">
        <v>103</v>
      </c>
      <c r="B6" s="308" t="s">
        <v>809</v>
      </c>
      <c r="C6" s="309">
        <v>34229588.530000001</v>
      </c>
      <c r="D6" s="309">
        <v>35472897.880000003</v>
      </c>
      <c r="E6" s="310">
        <v>3.6322649596279017</v>
      </c>
      <c r="F6" s="309">
        <v>35472897.880000003</v>
      </c>
    </row>
    <row r="7" spans="1:6" ht="15">
      <c r="A7" s="308">
        <v>104</v>
      </c>
      <c r="B7" s="308" t="s">
        <v>810</v>
      </c>
      <c r="C7" s="309">
        <v>15791305.34</v>
      </c>
      <c r="D7" s="309">
        <v>13206019.710000001</v>
      </c>
      <c r="E7" s="310">
        <v>-16.371576474120655</v>
      </c>
      <c r="F7" s="309">
        <v>13206019.710000001</v>
      </c>
    </row>
    <row r="8" spans="1:6" ht="15">
      <c r="A8" s="308">
        <v>105</v>
      </c>
      <c r="B8" s="308" t="s">
        <v>811</v>
      </c>
      <c r="C8" s="309">
        <v>1560127.1</v>
      </c>
      <c r="D8" s="309">
        <v>1456040.15</v>
      </c>
      <c r="E8" s="310">
        <v>-6.6716968123943357</v>
      </c>
      <c r="F8" s="309">
        <v>1456040.15</v>
      </c>
    </row>
    <row r="9" spans="1:6" ht="15">
      <c r="A9" s="308">
        <v>107</v>
      </c>
      <c r="B9" s="308" t="s">
        <v>812</v>
      </c>
      <c r="C9" s="309">
        <v>148399.57</v>
      </c>
      <c r="D9" s="309">
        <v>146746.54</v>
      </c>
      <c r="E9" s="310">
        <v>-1.1139048448725282</v>
      </c>
      <c r="F9" s="309">
        <v>146746.54</v>
      </c>
    </row>
    <row r="10" spans="1:6" ht="15">
      <c r="A10" s="308">
        <v>116</v>
      </c>
      <c r="B10" s="308" t="s">
        <v>813</v>
      </c>
      <c r="C10" s="309">
        <v>2209719.14</v>
      </c>
      <c r="D10" s="309">
        <v>2384883.54</v>
      </c>
      <c r="E10" s="310">
        <v>7.9269983605246725</v>
      </c>
      <c r="F10" s="309">
        <v>2384883.54</v>
      </c>
    </row>
    <row r="11" spans="1:6" ht="15">
      <c r="A11" s="308">
        <v>308</v>
      </c>
      <c r="B11" s="308" t="s">
        <v>814</v>
      </c>
      <c r="C11" s="309">
        <v>19612361.5</v>
      </c>
      <c r="D11" s="309">
        <v>20099425.460000001</v>
      </c>
      <c r="E11" s="310">
        <v>2.4834539175713282</v>
      </c>
      <c r="F11" s="309">
        <v>20099425.460000001</v>
      </c>
    </row>
    <row r="12" spans="1:6" ht="15">
      <c r="B12" s="308" t="s">
        <v>815</v>
      </c>
      <c r="C12" s="312">
        <v>150078904.49000001</v>
      </c>
      <c r="D12" s="312">
        <v>139159263.32000002</v>
      </c>
      <c r="E12" s="313">
        <v>-7.2759334212274842</v>
      </c>
      <c r="F12" s="312">
        <v>139159263.32000002</v>
      </c>
    </row>
    <row r="13" spans="1:6" ht="31.5" customHeight="1">
      <c r="A13" s="274" t="s">
        <v>816</v>
      </c>
      <c r="C13" s="314"/>
      <c r="D13" s="314"/>
      <c r="E13" s="310"/>
      <c r="F13" s="315"/>
    </row>
    <row r="14" spans="1:6" ht="15">
      <c r="A14" s="308">
        <v>201</v>
      </c>
      <c r="B14" s="308" t="s">
        <v>817</v>
      </c>
      <c r="C14" s="309">
        <v>49490846.310000002</v>
      </c>
      <c r="D14" s="309">
        <v>57130117.490000002</v>
      </c>
      <c r="E14" s="310">
        <v>15.435725491839946</v>
      </c>
      <c r="F14" s="309">
        <v>57130117.490000002</v>
      </c>
    </row>
    <row r="15" spans="1:6" ht="15">
      <c r="A15" s="308">
        <v>211</v>
      </c>
      <c r="B15" s="308" t="s">
        <v>818</v>
      </c>
      <c r="C15" s="309">
        <v>15818719.92</v>
      </c>
      <c r="D15" s="309">
        <v>16423076.859999999</v>
      </c>
      <c r="E15" s="310">
        <v>3.8205173557431533</v>
      </c>
      <c r="F15" s="309">
        <v>16423076.859999999</v>
      </c>
    </row>
    <row r="16" spans="1:6" ht="15">
      <c r="A16" s="308">
        <v>212</v>
      </c>
      <c r="B16" s="308" t="s">
        <v>819</v>
      </c>
      <c r="C16" s="309">
        <v>74055350.489999995</v>
      </c>
      <c r="D16" s="309">
        <v>81508085.329999998</v>
      </c>
      <c r="E16" s="310">
        <v>10.06373582825238</v>
      </c>
      <c r="F16" s="309">
        <v>81508085.329999998</v>
      </c>
    </row>
    <row r="17" spans="1:6" ht="15">
      <c r="A17" s="308">
        <v>213</v>
      </c>
      <c r="B17" s="308" t="s">
        <v>820</v>
      </c>
      <c r="C17" s="309">
        <v>378397.01</v>
      </c>
      <c r="D17" s="309">
        <v>391792.7</v>
      </c>
      <c r="E17" s="310">
        <v>3.5401151821997754</v>
      </c>
      <c r="F17" s="309">
        <v>391792.7</v>
      </c>
    </row>
    <row r="18" spans="1:6" ht="15">
      <c r="A18" s="308">
        <v>215</v>
      </c>
      <c r="B18" s="308" t="s">
        <v>821</v>
      </c>
      <c r="C18" s="309">
        <v>1381213.62</v>
      </c>
      <c r="D18" s="309">
        <v>1296929.83</v>
      </c>
      <c r="E18" s="310">
        <v>-6.1021545675172266</v>
      </c>
      <c r="F18" s="309">
        <v>1296929.83</v>
      </c>
    </row>
    <row r="19" spans="1:6" ht="15">
      <c r="A19" s="308">
        <v>221</v>
      </c>
      <c r="B19" s="308" t="s">
        <v>822</v>
      </c>
      <c r="C19" s="309">
        <v>4380828.72</v>
      </c>
      <c r="D19" s="309">
        <v>4324360.38</v>
      </c>
      <c r="E19" s="310">
        <v>-1.2889876233280322</v>
      </c>
      <c r="F19" s="309">
        <v>4324360.38</v>
      </c>
    </row>
    <row r="20" spans="1:6" ht="15">
      <c r="A20" s="308">
        <v>222</v>
      </c>
      <c r="B20" s="308" t="s">
        <v>823</v>
      </c>
      <c r="C20" s="309">
        <v>3497738.19</v>
      </c>
      <c r="D20" s="309">
        <v>3543066.88</v>
      </c>
      <c r="E20" s="310">
        <v>1.2959429076079574</v>
      </c>
      <c r="F20" s="309">
        <v>3543066.88</v>
      </c>
    </row>
    <row r="21" spans="1:6" ht="15">
      <c r="A21" s="308">
        <v>223</v>
      </c>
      <c r="B21" s="308" t="s">
        <v>824</v>
      </c>
      <c r="C21" s="309">
        <v>2956164.75</v>
      </c>
      <c r="D21" s="309">
        <v>2931884.89</v>
      </c>
      <c r="E21" s="310">
        <v>-0.82132973136899312</v>
      </c>
      <c r="F21" s="309">
        <v>2931884.89</v>
      </c>
    </row>
    <row r="22" spans="1:6" ht="15">
      <c r="A22" s="308">
        <v>224</v>
      </c>
      <c r="B22" s="308" t="s">
        <v>825</v>
      </c>
      <c r="C22" s="309">
        <v>3490882.02</v>
      </c>
      <c r="D22" s="309">
        <v>3475443.45</v>
      </c>
      <c r="E22" s="310">
        <v>-0.44225413266758956</v>
      </c>
      <c r="F22" s="309">
        <v>3475443.45</v>
      </c>
    </row>
    <row r="23" spans="1:6" ht="15">
      <c r="A23" s="308">
        <v>225</v>
      </c>
      <c r="B23" s="308" t="s">
        <v>826</v>
      </c>
      <c r="C23" s="309">
        <v>6094595.5899999999</v>
      </c>
      <c r="D23" s="309">
        <v>6134022.8700000001</v>
      </c>
      <c r="E23" s="310">
        <v>0.64692200520560317</v>
      </c>
      <c r="F23" s="309">
        <v>6134022.8700000001</v>
      </c>
    </row>
    <row r="24" spans="1:6" ht="15">
      <c r="A24" s="308">
        <v>226</v>
      </c>
      <c r="B24" s="308" t="s">
        <v>827</v>
      </c>
      <c r="C24" s="309">
        <v>1624261.86</v>
      </c>
      <c r="D24" s="309">
        <v>1613690</v>
      </c>
      <c r="E24" s="310">
        <v>-0.65087165193918306</v>
      </c>
      <c r="F24" s="309">
        <v>1613690</v>
      </c>
    </row>
    <row r="25" spans="1:6" ht="15">
      <c r="A25" s="308">
        <v>227</v>
      </c>
      <c r="B25" s="308" t="s">
        <v>828</v>
      </c>
      <c r="C25" s="309">
        <v>1782809.9</v>
      </c>
      <c r="D25" s="309">
        <v>1959523.39</v>
      </c>
      <c r="E25" s="310">
        <v>9.9120769971044016</v>
      </c>
      <c r="F25" s="309">
        <v>1959523.39</v>
      </c>
    </row>
    <row r="26" spans="1:6" ht="15">
      <c r="A26" s="308">
        <v>228</v>
      </c>
      <c r="B26" s="308" t="s">
        <v>829</v>
      </c>
      <c r="C26" s="309">
        <v>1605273.45</v>
      </c>
      <c r="D26" s="309">
        <v>1585875.01</v>
      </c>
      <c r="E26" s="310">
        <v>-1.2084196620831138</v>
      </c>
      <c r="F26" s="309">
        <v>1585875.01</v>
      </c>
    </row>
    <row r="27" spans="1:6" ht="15">
      <c r="A27" s="308">
        <v>229</v>
      </c>
      <c r="B27" s="308" t="s">
        <v>830</v>
      </c>
      <c r="C27" s="309">
        <v>2018462.85</v>
      </c>
      <c r="D27" s="309">
        <v>2003811.62</v>
      </c>
      <c r="E27" s="310">
        <v>-0.72586077073452115</v>
      </c>
      <c r="F27" s="309">
        <v>2003811.62</v>
      </c>
    </row>
    <row r="28" spans="1:6" ht="15">
      <c r="A28" s="308">
        <v>230</v>
      </c>
      <c r="B28" s="308" t="s">
        <v>831</v>
      </c>
      <c r="C28" s="309">
        <v>1427782.5</v>
      </c>
      <c r="D28" s="309">
        <v>1470144.24</v>
      </c>
      <c r="E28" s="310">
        <v>2.9669603038277885</v>
      </c>
      <c r="F28" s="309">
        <v>1470144.24</v>
      </c>
    </row>
    <row r="29" spans="1:6" ht="15">
      <c r="A29" s="308">
        <v>231</v>
      </c>
      <c r="B29" s="308" t="s">
        <v>832</v>
      </c>
      <c r="C29" s="309">
        <v>1510162.05</v>
      </c>
      <c r="D29" s="309">
        <v>1409980.71</v>
      </c>
      <c r="E29" s="310">
        <v>-6.6338139009651371</v>
      </c>
      <c r="F29" s="309">
        <v>1409980.71</v>
      </c>
    </row>
    <row r="30" spans="1:6" ht="15">
      <c r="A30" s="308">
        <v>232</v>
      </c>
      <c r="B30" s="308" t="s">
        <v>833</v>
      </c>
      <c r="C30" s="309">
        <v>1554047.2</v>
      </c>
      <c r="D30" s="309">
        <v>1589311.63</v>
      </c>
      <c r="E30" s="310">
        <v>2.2691994168516847</v>
      </c>
      <c r="F30" s="309">
        <v>1589311.63</v>
      </c>
    </row>
    <row r="31" spans="1:6" ht="15">
      <c r="A31" s="308">
        <v>233</v>
      </c>
      <c r="B31" s="308" t="s">
        <v>834</v>
      </c>
      <c r="C31" s="309">
        <v>2726115.92</v>
      </c>
      <c r="D31" s="309">
        <v>2901145.69</v>
      </c>
      <c r="E31" s="310">
        <v>6.4204815619139195</v>
      </c>
      <c r="F31" s="309">
        <v>2901145.69</v>
      </c>
    </row>
    <row r="32" spans="1:6" ht="15">
      <c r="A32" s="308">
        <v>234</v>
      </c>
      <c r="B32" s="308" t="s">
        <v>835</v>
      </c>
      <c r="C32" s="309">
        <v>4599211.0999999996</v>
      </c>
      <c r="D32" s="309">
        <v>4545179.5599999996</v>
      </c>
      <c r="E32" s="310">
        <v>-1.1748001738819955</v>
      </c>
      <c r="F32" s="309">
        <v>4545179.5599999996</v>
      </c>
    </row>
    <row r="33" spans="1:6" ht="15">
      <c r="A33" s="308">
        <v>241</v>
      </c>
      <c r="B33" s="316" t="s">
        <v>2517</v>
      </c>
      <c r="C33" s="309">
        <v>152979959.08000001</v>
      </c>
      <c r="D33" s="309">
        <v>153157128.40000001</v>
      </c>
      <c r="E33" s="310">
        <v>0.11581211098856624</v>
      </c>
      <c r="F33" s="309">
        <v>153157128.40000001</v>
      </c>
    </row>
    <row r="34" spans="1:6" ht="15">
      <c r="A34" s="308">
        <v>242</v>
      </c>
      <c r="B34" s="308" t="s">
        <v>836</v>
      </c>
      <c r="C34" s="309">
        <v>1060193.18</v>
      </c>
      <c r="D34" s="309">
        <v>1088521.95</v>
      </c>
      <c r="E34" s="310">
        <v>2.6720385052844819</v>
      </c>
      <c r="F34" s="309">
        <v>1088521.95</v>
      </c>
    </row>
    <row r="35" spans="1:6" ht="15">
      <c r="A35" s="308">
        <v>243</v>
      </c>
      <c r="B35" s="308" t="s">
        <v>837</v>
      </c>
      <c r="C35" s="309">
        <v>1100616.3</v>
      </c>
      <c r="D35" s="309">
        <v>935994.31</v>
      </c>
      <c r="E35" s="310">
        <v>-14.957255312319106</v>
      </c>
      <c r="F35" s="309">
        <v>935994.31</v>
      </c>
    </row>
    <row r="36" spans="1:6" ht="15">
      <c r="A36" s="308">
        <v>360</v>
      </c>
      <c r="B36" s="308" t="s">
        <v>838</v>
      </c>
      <c r="C36" s="309">
        <v>10304348.1</v>
      </c>
      <c r="D36" s="309">
        <v>11035164.619999999</v>
      </c>
      <c r="E36" s="310">
        <v>7.0923120308794649</v>
      </c>
      <c r="F36" s="309">
        <v>11035164.619999999</v>
      </c>
    </row>
    <row r="37" spans="1:6" ht="15">
      <c r="B37" s="308" t="s">
        <v>839</v>
      </c>
      <c r="C37" s="312">
        <v>345837980.11000001</v>
      </c>
      <c r="D37" s="312">
        <v>362454251.80999994</v>
      </c>
      <c r="E37" s="313">
        <v>4.8046405125067011</v>
      </c>
      <c r="F37" s="312">
        <v>362454251.80999994</v>
      </c>
    </row>
    <row r="38" spans="1:6" ht="31.5" customHeight="1">
      <c r="A38" s="274" t="s">
        <v>840</v>
      </c>
      <c r="C38" s="314"/>
      <c r="D38" s="314"/>
      <c r="E38" s="310"/>
      <c r="F38" s="317"/>
    </row>
    <row r="39" spans="1:6" ht="15">
      <c r="A39" s="308">
        <v>300</v>
      </c>
      <c r="B39" s="308" t="s">
        <v>95</v>
      </c>
      <c r="C39" s="309">
        <v>410251134.85000002</v>
      </c>
      <c r="D39" s="309">
        <v>435317597.24000001</v>
      </c>
      <c r="E39" s="310">
        <v>6.1100287752196047</v>
      </c>
      <c r="F39" s="309">
        <v>395767535.56</v>
      </c>
    </row>
    <row r="40" spans="1:6" ht="15">
      <c r="A40" s="308">
        <v>301</v>
      </c>
      <c r="B40" s="308" t="s">
        <v>841</v>
      </c>
      <c r="C40" s="309">
        <v>12316408.890000001</v>
      </c>
      <c r="D40" s="309">
        <v>13016183.220000001</v>
      </c>
      <c r="E40" s="310">
        <v>5.6816425652136662</v>
      </c>
      <c r="F40" s="309">
        <v>13016183.220000001</v>
      </c>
    </row>
    <row r="41" spans="1:6" ht="15">
      <c r="A41" s="308">
        <v>302</v>
      </c>
      <c r="B41" s="308" t="s">
        <v>93</v>
      </c>
      <c r="C41" s="309">
        <v>5277965791.6099997</v>
      </c>
      <c r="D41" s="309">
        <v>5396051264.8599997</v>
      </c>
      <c r="E41" s="310">
        <v>2.2373292649549175</v>
      </c>
      <c r="F41" s="309">
        <v>492821480.38999999</v>
      </c>
    </row>
    <row r="42" spans="1:6" ht="15">
      <c r="A42" s="308">
        <v>303</v>
      </c>
      <c r="B42" s="308" t="s">
        <v>842</v>
      </c>
      <c r="C42" s="309">
        <v>70133225.510000005</v>
      </c>
      <c r="D42" s="309">
        <v>60996437.649999999</v>
      </c>
      <c r="E42" s="310">
        <v>-13.027759373048129</v>
      </c>
      <c r="F42" s="309">
        <v>60996437.649999999</v>
      </c>
    </row>
    <row r="43" spans="1:6" ht="15">
      <c r="A43" s="308">
        <v>304</v>
      </c>
      <c r="B43" s="308" t="s">
        <v>843</v>
      </c>
      <c r="C43" s="309">
        <v>279849396.02999997</v>
      </c>
      <c r="D43" s="309">
        <v>293255715.55000001</v>
      </c>
      <c r="E43" s="310">
        <v>4.7905479555020651</v>
      </c>
      <c r="F43" s="309">
        <v>293255715.55000001</v>
      </c>
    </row>
    <row r="44" spans="1:6" ht="15">
      <c r="A44" s="308">
        <v>306</v>
      </c>
      <c r="B44" s="308" t="s">
        <v>844</v>
      </c>
      <c r="C44" s="309">
        <v>29007191.98</v>
      </c>
      <c r="D44" s="309">
        <v>28611005.280000001</v>
      </c>
      <c r="E44" s="310">
        <v>-1.3658223114914527</v>
      </c>
      <c r="F44" s="309">
        <v>28611005.280000001</v>
      </c>
    </row>
    <row r="45" spans="1:6" ht="15">
      <c r="A45" s="308">
        <v>307</v>
      </c>
      <c r="B45" s="308" t="s">
        <v>845</v>
      </c>
      <c r="C45" s="309">
        <v>23071436.469999999</v>
      </c>
      <c r="D45" s="309">
        <v>31934880.629999999</v>
      </c>
      <c r="E45" s="310">
        <v>38.417391875556675</v>
      </c>
      <c r="F45" s="309">
        <v>31934880.629999999</v>
      </c>
    </row>
    <row r="46" spans="1:6" ht="15">
      <c r="A46" s="308">
        <v>311</v>
      </c>
      <c r="B46" s="308" t="s">
        <v>1423</v>
      </c>
      <c r="C46" s="309">
        <v>0</v>
      </c>
      <c r="D46" s="309">
        <v>474692.78</v>
      </c>
      <c r="E46" s="310" t="s">
        <v>81</v>
      </c>
      <c r="F46" s="309">
        <v>474692.78</v>
      </c>
    </row>
    <row r="47" spans="1:6" ht="15">
      <c r="A47" s="308">
        <v>313</v>
      </c>
      <c r="B47" s="308" t="s">
        <v>846</v>
      </c>
      <c r="C47" s="309">
        <v>344527174.04000002</v>
      </c>
      <c r="D47" s="309">
        <v>349912266.64999998</v>
      </c>
      <c r="E47" s="310">
        <v>1.5630385687297743</v>
      </c>
      <c r="F47" s="309">
        <v>349912266.64999998</v>
      </c>
    </row>
    <row r="48" spans="1:6" ht="15">
      <c r="A48" s="308">
        <v>332</v>
      </c>
      <c r="B48" s="308" t="s">
        <v>92</v>
      </c>
      <c r="C48" s="309">
        <v>234730443.66999999</v>
      </c>
      <c r="D48" s="309">
        <v>248730420.11000001</v>
      </c>
      <c r="E48" s="310">
        <v>5.964278097510924</v>
      </c>
      <c r="F48" s="309">
        <v>235917140.02000001</v>
      </c>
    </row>
    <row r="49" spans="1:6" ht="15">
      <c r="A49" s="308">
        <v>347</v>
      </c>
      <c r="B49" s="308" t="s">
        <v>847</v>
      </c>
      <c r="C49" s="309">
        <v>4794757.71</v>
      </c>
      <c r="D49" s="309">
        <v>3836840.2</v>
      </c>
      <c r="E49" s="310">
        <v>-19.978434113618636</v>
      </c>
      <c r="F49" s="309">
        <v>3836840.2</v>
      </c>
    </row>
    <row r="50" spans="1:6" ht="15">
      <c r="A50" s="308">
        <v>352</v>
      </c>
      <c r="B50" s="308" t="s">
        <v>848</v>
      </c>
      <c r="C50" s="309">
        <v>889284.37</v>
      </c>
      <c r="D50" s="309">
        <v>772637.76</v>
      </c>
      <c r="E50" s="310">
        <v>-13.116907699614691</v>
      </c>
      <c r="F50" s="309">
        <v>772637.76</v>
      </c>
    </row>
    <row r="51" spans="1:6" ht="15">
      <c r="A51" s="308">
        <v>356</v>
      </c>
      <c r="B51" s="308" t="s">
        <v>849</v>
      </c>
      <c r="C51" s="309">
        <v>2617347.67</v>
      </c>
      <c r="D51" s="309">
        <v>2685631.36</v>
      </c>
      <c r="E51" s="310">
        <v>2.6088887916063492</v>
      </c>
      <c r="F51" s="309">
        <v>2685631.36</v>
      </c>
    </row>
    <row r="52" spans="1:6" ht="15">
      <c r="A52" s="308">
        <v>362</v>
      </c>
      <c r="B52" s="308" t="s">
        <v>850</v>
      </c>
      <c r="C52" s="309">
        <v>252213514.5</v>
      </c>
      <c r="D52" s="309">
        <v>232546536.00999999</v>
      </c>
      <c r="E52" s="310">
        <v>-7.7977496681685592</v>
      </c>
      <c r="F52" s="309">
        <v>232546536.00999999</v>
      </c>
    </row>
    <row r="53" spans="1:6" ht="15">
      <c r="A53" s="308">
        <v>475</v>
      </c>
      <c r="B53" s="308" t="s">
        <v>851</v>
      </c>
      <c r="C53" s="309">
        <v>1841840.34</v>
      </c>
      <c r="D53" s="309">
        <v>1656449.52</v>
      </c>
      <c r="E53" s="310">
        <v>-10.065520662882216</v>
      </c>
      <c r="F53" s="309">
        <v>1656449.52</v>
      </c>
    </row>
    <row r="54" spans="1:6" ht="15">
      <c r="A54" s="308">
        <v>477</v>
      </c>
      <c r="B54" s="308" t="s">
        <v>852</v>
      </c>
      <c r="C54" s="309">
        <v>172601734.69</v>
      </c>
      <c r="D54" s="309">
        <v>170971943.31</v>
      </c>
      <c r="E54" s="310">
        <v>-0.94424971042566253</v>
      </c>
      <c r="F54" s="309">
        <v>67511509.280000001</v>
      </c>
    </row>
    <row r="55" spans="1:6" ht="15">
      <c r="A55" s="308">
        <v>479</v>
      </c>
      <c r="B55" s="308" t="s">
        <v>853</v>
      </c>
      <c r="C55" s="309">
        <v>31574299.390000001</v>
      </c>
      <c r="D55" s="309">
        <v>31742266.829999998</v>
      </c>
      <c r="E55" s="310">
        <v>0.53197519262516124</v>
      </c>
      <c r="F55" s="309">
        <v>31742266.829999998</v>
      </c>
    </row>
    <row r="56" spans="1:6" ht="15">
      <c r="A56" s="308">
        <v>808</v>
      </c>
      <c r="B56" s="308" t="s">
        <v>854</v>
      </c>
      <c r="C56" s="309">
        <v>24389038.800000001</v>
      </c>
      <c r="D56" s="309">
        <v>23808427.57</v>
      </c>
      <c r="E56" s="310">
        <v>-2.3806236677109247</v>
      </c>
      <c r="F56" s="309">
        <v>23805524.640000001</v>
      </c>
    </row>
    <row r="57" spans="1:6" ht="15">
      <c r="A57" s="308">
        <v>809</v>
      </c>
      <c r="B57" s="308" t="s">
        <v>855</v>
      </c>
      <c r="C57" s="309">
        <v>19681550.059999999</v>
      </c>
      <c r="D57" s="309">
        <v>18493031.420000002</v>
      </c>
      <c r="E57" s="310">
        <v>-6.0387451007504485</v>
      </c>
      <c r="F57" s="309">
        <v>7242928.3899999997</v>
      </c>
    </row>
    <row r="58" spans="1:6" ht="15">
      <c r="A58" s="308">
        <v>813</v>
      </c>
      <c r="B58" s="308" t="s">
        <v>856</v>
      </c>
      <c r="C58" s="309">
        <v>9411637.1300000008</v>
      </c>
      <c r="D58" s="309">
        <v>6611077.9199999999</v>
      </c>
      <c r="E58" s="310">
        <v>-29.756344951646057</v>
      </c>
      <c r="F58" s="309">
        <v>6527538.4400000004</v>
      </c>
    </row>
    <row r="59" spans="1:6" ht="15">
      <c r="A59" s="308">
        <v>902</v>
      </c>
      <c r="B59" s="308" t="s">
        <v>857</v>
      </c>
      <c r="C59" s="309">
        <v>676381876.78999996</v>
      </c>
      <c r="D59" s="309">
        <v>689768469.14999998</v>
      </c>
      <c r="E59" s="310">
        <v>1.9791471089572414</v>
      </c>
      <c r="F59" s="309">
        <v>581252020.95000005</v>
      </c>
    </row>
    <row r="60" spans="1:6" ht="15">
      <c r="A60" s="308">
        <v>907</v>
      </c>
      <c r="B60" s="308" t="s">
        <v>858</v>
      </c>
      <c r="C60" s="309">
        <v>27743028.890000001</v>
      </c>
      <c r="D60" s="309">
        <v>10411309.42</v>
      </c>
      <c r="E60" s="310">
        <v>-62.472340488558665</v>
      </c>
      <c r="F60" s="309">
        <v>10411309.42</v>
      </c>
    </row>
    <row r="61" spans="1:6" ht="15">
      <c r="A61" s="308">
        <v>930</v>
      </c>
      <c r="B61" s="308" t="s">
        <v>859</v>
      </c>
      <c r="C61" s="309">
        <v>9168212.4900000002</v>
      </c>
      <c r="D61" s="309">
        <v>10026800.9</v>
      </c>
      <c r="E61" s="310">
        <v>9.3648397758721682</v>
      </c>
      <c r="F61" s="309">
        <v>10026800.9</v>
      </c>
    </row>
    <row r="62" spans="1:6" ht="15">
      <c r="B62" s="308" t="s">
        <v>860</v>
      </c>
      <c r="C62" s="312">
        <v>7915160325.8800001</v>
      </c>
      <c r="D62" s="312">
        <v>8061631885.3399982</v>
      </c>
      <c r="E62" s="313">
        <v>1.8505191737062325</v>
      </c>
      <c r="F62" s="312">
        <v>2882725331.4299998</v>
      </c>
    </row>
    <row r="63" spans="1:6" ht="31.5" customHeight="1">
      <c r="A63" s="274" t="s">
        <v>861</v>
      </c>
      <c r="C63" s="309"/>
      <c r="D63" s="309"/>
      <c r="E63" s="310"/>
      <c r="F63" s="309"/>
    </row>
    <row r="64" spans="1:6" ht="15">
      <c r="A64" s="308">
        <v>312</v>
      </c>
      <c r="B64" s="308" t="s">
        <v>862</v>
      </c>
      <c r="C64" s="309">
        <v>6612289.3600000003</v>
      </c>
      <c r="D64" s="309">
        <v>6356939.5300000003</v>
      </c>
      <c r="E64" s="310">
        <v>-3.8617461532264232</v>
      </c>
      <c r="F64" s="309">
        <v>6356939.5300000003</v>
      </c>
    </row>
    <row r="65" spans="1:6" ht="15">
      <c r="A65" s="308">
        <v>329</v>
      </c>
      <c r="B65" s="308" t="s">
        <v>863</v>
      </c>
      <c r="C65" s="309">
        <v>7801920.8300000001</v>
      </c>
      <c r="D65" s="309">
        <v>8147885.0999999996</v>
      </c>
      <c r="E65" s="310">
        <v>4.4343473554575858</v>
      </c>
      <c r="F65" s="309">
        <v>7765852.4500000002</v>
      </c>
    </row>
    <row r="66" spans="1:6" ht="15">
      <c r="A66" s="308">
        <v>359</v>
      </c>
      <c r="B66" s="308" t="s">
        <v>864</v>
      </c>
      <c r="C66" s="309">
        <v>825029.59</v>
      </c>
      <c r="D66" s="309">
        <v>908003.71</v>
      </c>
      <c r="E66" s="310">
        <v>10.057108375955339</v>
      </c>
      <c r="F66" s="309">
        <v>908003.71</v>
      </c>
    </row>
    <row r="67" spans="1:6" ht="15">
      <c r="A67" s="308">
        <v>448</v>
      </c>
      <c r="B67" s="308" t="s">
        <v>865</v>
      </c>
      <c r="C67" s="309">
        <v>8134449.2300000004</v>
      </c>
      <c r="D67" s="309">
        <v>7688069.9800000004</v>
      </c>
      <c r="E67" s="310">
        <v>-5.4875165776896733</v>
      </c>
      <c r="F67" s="309">
        <v>7688069.9800000004</v>
      </c>
    </row>
    <row r="68" spans="1:6" ht="15">
      <c r="A68" s="308">
        <v>450</v>
      </c>
      <c r="B68" s="308" t="s">
        <v>866</v>
      </c>
      <c r="C68" s="309">
        <v>4399426.46</v>
      </c>
      <c r="D68" s="309">
        <v>4592424.88</v>
      </c>
      <c r="E68" s="310">
        <v>4.386899559630324</v>
      </c>
      <c r="F68" s="309">
        <v>4585249.88</v>
      </c>
    </row>
    <row r="69" spans="1:6" ht="15">
      <c r="A69" s="308">
        <v>451</v>
      </c>
      <c r="B69" s="308" t="s">
        <v>867</v>
      </c>
      <c r="C69" s="309">
        <v>20465266.829999998</v>
      </c>
      <c r="D69" s="309">
        <v>20333479.920000002</v>
      </c>
      <c r="E69" s="310">
        <v>-0.64395402754685915</v>
      </c>
      <c r="F69" s="309">
        <v>20333479.920000002</v>
      </c>
    </row>
    <row r="70" spans="1:6" ht="15">
      <c r="A70" s="308">
        <v>452</v>
      </c>
      <c r="B70" s="308" t="s">
        <v>868</v>
      </c>
      <c r="C70" s="309">
        <v>31268905.370000001</v>
      </c>
      <c r="D70" s="309">
        <v>32686894.489999998</v>
      </c>
      <c r="E70" s="310">
        <v>4.5348217445451224</v>
      </c>
      <c r="F70" s="309">
        <v>32601190.82</v>
      </c>
    </row>
    <row r="71" spans="1:6" ht="15">
      <c r="A71" s="308">
        <v>454</v>
      </c>
      <c r="B71" s="308" t="s">
        <v>869</v>
      </c>
      <c r="C71" s="309">
        <v>109568119.26000001</v>
      </c>
      <c r="D71" s="309">
        <v>103492076.79000001</v>
      </c>
      <c r="E71" s="310">
        <v>-5.545447444965113</v>
      </c>
      <c r="F71" s="309">
        <v>103492076.79000001</v>
      </c>
    </row>
    <row r="72" spans="1:6" ht="15">
      <c r="A72" s="308">
        <v>456</v>
      </c>
      <c r="B72" s="308" t="s">
        <v>870</v>
      </c>
      <c r="C72" s="309">
        <v>2456231.35</v>
      </c>
      <c r="D72" s="309">
        <v>2244877.7200000002</v>
      </c>
      <c r="E72" s="310">
        <v>-8.6047932740537618</v>
      </c>
      <c r="F72" s="309">
        <v>2244877.7200000002</v>
      </c>
    </row>
    <row r="73" spans="1:6" ht="15">
      <c r="A73" s="308">
        <v>457</v>
      </c>
      <c r="B73" s="308" t="s">
        <v>871</v>
      </c>
      <c r="C73" s="309">
        <v>4537011.03</v>
      </c>
      <c r="D73" s="309">
        <v>4256498.1500000004</v>
      </c>
      <c r="E73" s="310">
        <v>-6.1827683059434806</v>
      </c>
      <c r="F73" s="309">
        <v>4125393.15</v>
      </c>
    </row>
    <row r="74" spans="1:6" ht="15">
      <c r="A74" s="308">
        <v>458</v>
      </c>
      <c r="B74" s="308" t="s">
        <v>872</v>
      </c>
      <c r="C74" s="309">
        <v>44251377.009999998</v>
      </c>
      <c r="D74" s="309">
        <v>45131296.68</v>
      </c>
      <c r="E74" s="310">
        <v>1.9884571497089369</v>
      </c>
      <c r="F74" s="309">
        <v>45131296.68</v>
      </c>
    </row>
    <row r="75" spans="1:6" ht="15">
      <c r="A75" s="308">
        <v>459</v>
      </c>
      <c r="B75" s="308" t="s">
        <v>873</v>
      </c>
      <c r="C75" s="309">
        <v>1752181.17</v>
      </c>
      <c r="D75" s="309">
        <v>1787212.57</v>
      </c>
      <c r="E75" s="310">
        <v>1.999302389489789</v>
      </c>
      <c r="F75" s="309">
        <v>1787212.57</v>
      </c>
    </row>
    <row r="76" spans="1:6" ht="15">
      <c r="A76" s="308">
        <v>460</v>
      </c>
      <c r="B76" s="308" t="s">
        <v>874</v>
      </c>
      <c r="C76" s="309">
        <v>2421413</v>
      </c>
      <c r="D76" s="309">
        <v>2660323.14</v>
      </c>
      <c r="E76" s="310">
        <v>9.8665589058950349</v>
      </c>
      <c r="F76" s="309">
        <v>2660323.14</v>
      </c>
    </row>
    <row r="77" spans="1:6" ht="15">
      <c r="A77" s="308">
        <v>464</v>
      </c>
      <c r="B77" s="308" t="s">
        <v>875</v>
      </c>
      <c r="C77" s="309">
        <v>429857.47</v>
      </c>
      <c r="D77" s="309">
        <v>381056.78</v>
      </c>
      <c r="E77" s="310">
        <v>-11.352760718570263</v>
      </c>
      <c r="F77" s="309">
        <v>381056.78</v>
      </c>
    </row>
    <row r="78" spans="1:6" ht="15">
      <c r="A78" s="308">
        <v>466</v>
      </c>
      <c r="B78" s="308" t="s">
        <v>876</v>
      </c>
      <c r="C78" s="309">
        <v>7115829.4100000001</v>
      </c>
      <c r="D78" s="309">
        <v>6574198.21</v>
      </c>
      <c r="E78" s="310">
        <v>-7.6116383458945256</v>
      </c>
      <c r="F78" s="309">
        <v>6483920.3099999996</v>
      </c>
    </row>
    <row r="79" spans="1:6" ht="15">
      <c r="A79" s="308">
        <v>469</v>
      </c>
      <c r="B79" s="308" t="s">
        <v>877</v>
      </c>
      <c r="C79" s="309">
        <v>2932551.55</v>
      </c>
      <c r="D79" s="309">
        <v>3102408.33</v>
      </c>
      <c r="E79" s="310">
        <v>5.792115743029318</v>
      </c>
      <c r="F79" s="309">
        <v>3102408.33</v>
      </c>
    </row>
    <row r="80" spans="1:6" ht="15">
      <c r="A80" s="308">
        <v>473</v>
      </c>
      <c r="B80" s="308" t="s">
        <v>878</v>
      </c>
      <c r="C80" s="309">
        <v>46547647.109999999</v>
      </c>
      <c r="D80" s="309">
        <v>14492456.57</v>
      </c>
      <c r="E80" s="310">
        <v>-68.865329463910683</v>
      </c>
      <c r="F80" s="309">
        <v>14492456.57</v>
      </c>
    </row>
    <row r="81" spans="1:6" ht="15">
      <c r="A81" s="308">
        <v>476</v>
      </c>
      <c r="B81" s="308" t="s">
        <v>879</v>
      </c>
      <c r="C81" s="309">
        <v>7202213.6600000001</v>
      </c>
      <c r="D81" s="309">
        <v>6675241.5999999996</v>
      </c>
      <c r="E81" s="310">
        <v>-7.316806816308759</v>
      </c>
      <c r="F81" s="309">
        <v>6037882.8899999997</v>
      </c>
    </row>
    <row r="82" spans="1:6" ht="15">
      <c r="A82" s="308">
        <v>481</v>
      </c>
      <c r="B82" s="308" t="s">
        <v>880</v>
      </c>
      <c r="C82" s="309">
        <v>550797.18000000005</v>
      </c>
      <c r="D82" s="309">
        <v>497544.99</v>
      </c>
      <c r="E82" s="310">
        <v>-9.6682030942860049</v>
      </c>
      <c r="F82" s="309">
        <v>497544.99</v>
      </c>
    </row>
    <row r="83" spans="1:6" ht="15">
      <c r="A83" s="308">
        <v>503</v>
      </c>
      <c r="B83" s="308" t="s">
        <v>881</v>
      </c>
      <c r="C83" s="309">
        <v>13845533.16</v>
      </c>
      <c r="D83" s="309">
        <v>13559644.23</v>
      </c>
      <c r="E83" s="310">
        <v>-2.0648459448707839</v>
      </c>
      <c r="F83" s="309">
        <v>13559644.23</v>
      </c>
    </row>
    <row r="84" spans="1:6" ht="15">
      <c r="A84" s="308">
        <v>504</v>
      </c>
      <c r="B84" s="308" t="s">
        <v>882</v>
      </c>
      <c r="C84" s="309">
        <v>4035095.12</v>
      </c>
      <c r="D84" s="309">
        <v>3799903.11</v>
      </c>
      <c r="E84" s="310">
        <v>-5.8286608619030584</v>
      </c>
      <c r="F84" s="309">
        <v>3799903.11</v>
      </c>
    </row>
    <row r="85" spans="1:6" ht="15">
      <c r="A85" s="308">
        <v>507</v>
      </c>
      <c r="B85" s="308" t="s">
        <v>883</v>
      </c>
      <c r="C85" s="309">
        <v>10484950.43</v>
      </c>
      <c r="D85" s="309">
        <v>10674496.720000001</v>
      </c>
      <c r="E85" s="310">
        <v>1.8077938590693077</v>
      </c>
      <c r="F85" s="309">
        <v>10674496.720000001</v>
      </c>
    </row>
    <row r="86" spans="1:6" ht="15">
      <c r="A86" s="308">
        <v>508</v>
      </c>
      <c r="B86" s="308" t="s">
        <v>884</v>
      </c>
      <c r="C86" s="309">
        <v>788511.37</v>
      </c>
      <c r="D86" s="309">
        <v>800691.34</v>
      </c>
      <c r="E86" s="310">
        <v>1.5446790577033749</v>
      </c>
      <c r="F86" s="309">
        <v>800691.34</v>
      </c>
    </row>
    <row r="87" spans="1:6" ht="15">
      <c r="A87" s="308">
        <v>512</v>
      </c>
      <c r="B87" s="308" t="s">
        <v>885</v>
      </c>
      <c r="C87" s="309">
        <v>272795.82</v>
      </c>
      <c r="D87" s="309">
        <v>22110.2</v>
      </c>
      <c r="E87" s="310">
        <v>-91.89496378646858</v>
      </c>
      <c r="F87" s="309">
        <v>22110.2</v>
      </c>
    </row>
    <row r="88" spans="1:6" ht="15">
      <c r="A88" s="308">
        <v>513</v>
      </c>
      <c r="B88" s="308" t="s">
        <v>886</v>
      </c>
      <c r="C88" s="309">
        <v>710766.04</v>
      </c>
      <c r="D88" s="309">
        <v>696000.06</v>
      </c>
      <c r="E88" s="310">
        <v>-2.0774740447644322</v>
      </c>
      <c r="F88" s="309">
        <v>696000.06</v>
      </c>
    </row>
    <row r="89" spans="1:6" ht="15">
      <c r="A89" s="308">
        <v>514</v>
      </c>
      <c r="B89" s="308" t="s">
        <v>887</v>
      </c>
      <c r="C89" s="309">
        <v>426346.84</v>
      </c>
      <c r="D89" s="309">
        <v>427199.99</v>
      </c>
      <c r="E89" s="310">
        <v>0.20010703022918266</v>
      </c>
      <c r="F89" s="309">
        <v>427199.99</v>
      </c>
    </row>
    <row r="90" spans="1:6" ht="15">
      <c r="A90" s="308">
        <v>515</v>
      </c>
      <c r="B90" s="308" t="s">
        <v>888</v>
      </c>
      <c r="C90" s="309">
        <v>8139833.9199999999</v>
      </c>
      <c r="D90" s="309">
        <v>8205152.6799999997</v>
      </c>
      <c r="E90" s="310">
        <v>0.802458141553824</v>
      </c>
      <c r="F90" s="309">
        <v>8205152.6799999997</v>
      </c>
    </row>
    <row r="91" spans="1:6" ht="15">
      <c r="A91" s="308">
        <v>520</v>
      </c>
      <c r="B91" s="308" t="s">
        <v>889</v>
      </c>
      <c r="C91" s="309">
        <v>822274.01</v>
      </c>
      <c r="D91" s="309">
        <v>803903.53</v>
      </c>
      <c r="E91" s="310">
        <v>-2.2341068520455831</v>
      </c>
      <c r="F91" s="309">
        <v>803903.53</v>
      </c>
    </row>
    <row r="92" spans="1:6" ht="15">
      <c r="A92" s="308">
        <v>533</v>
      </c>
      <c r="B92" s="308" t="s">
        <v>890</v>
      </c>
      <c r="C92" s="309">
        <v>1359472.48</v>
      </c>
      <c r="D92" s="309">
        <v>1346296.89</v>
      </c>
      <c r="E92" s="310">
        <v>-0.96916930602376616</v>
      </c>
      <c r="F92" s="309">
        <v>1346296.89</v>
      </c>
    </row>
    <row r="93" spans="1:6" ht="15">
      <c r="A93" s="308">
        <v>535</v>
      </c>
      <c r="B93" s="308" t="s">
        <v>891</v>
      </c>
      <c r="C93" s="309">
        <v>324668.76</v>
      </c>
      <c r="D93" s="309">
        <v>313050.61</v>
      </c>
      <c r="E93" s="310">
        <v>-3.578462553650072</v>
      </c>
      <c r="F93" s="309">
        <v>313050.61</v>
      </c>
    </row>
    <row r="94" spans="1:6" ht="15">
      <c r="A94" s="308">
        <v>578</v>
      </c>
      <c r="B94" s="308" t="s">
        <v>892</v>
      </c>
      <c r="C94" s="309">
        <v>1027059.51</v>
      </c>
      <c r="D94" s="309">
        <v>1085903.74</v>
      </c>
      <c r="E94" s="310">
        <v>5.7293885531520932</v>
      </c>
      <c r="F94" s="309">
        <v>1085903.74</v>
      </c>
    </row>
    <row r="95" spans="1:6" ht="15">
      <c r="B95" s="308" t="s">
        <v>893</v>
      </c>
      <c r="C95" s="312">
        <v>351509824.33000004</v>
      </c>
      <c r="D95" s="312">
        <v>313743242.24000007</v>
      </c>
      <c r="E95" s="313">
        <v>-10.744104282713995</v>
      </c>
      <c r="F95" s="312">
        <v>312409589.31</v>
      </c>
    </row>
    <row r="96" spans="1:6" ht="31.5" customHeight="1">
      <c r="A96" s="274" t="s">
        <v>894</v>
      </c>
      <c r="C96" s="309"/>
      <c r="D96" s="309"/>
      <c r="E96" s="310"/>
      <c r="F96" s="309"/>
    </row>
    <row r="97" spans="1:6" ht="15">
      <c r="A97" s="308">
        <v>320</v>
      </c>
      <c r="B97" s="308" t="s">
        <v>86</v>
      </c>
      <c r="C97" s="309">
        <v>4087062578.9699998</v>
      </c>
      <c r="D97" s="309">
        <v>3717011864.3200002</v>
      </c>
      <c r="E97" s="310">
        <v>-9.0541974217399392</v>
      </c>
      <c r="F97" s="309">
        <v>1462180429.4200001</v>
      </c>
    </row>
    <row r="98" spans="1:6" ht="15">
      <c r="A98" s="308">
        <v>364</v>
      </c>
      <c r="B98" s="308" t="s">
        <v>895</v>
      </c>
      <c r="C98" s="309">
        <v>1037001</v>
      </c>
      <c r="D98" s="309">
        <v>839919.69</v>
      </c>
      <c r="E98" s="310">
        <v>-19.004929599875027</v>
      </c>
      <c r="F98" s="309">
        <v>839919.69</v>
      </c>
    </row>
    <row r="99" spans="1:6" ht="15">
      <c r="A99" s="308">
        <v>403</v>
      </c>
      <c r="B99" s="308" t="s">
        <v>896</v>
      </c>
      <c r="C99" s="309">
        <v>39293392.43</v>
      </c>
      <c r="D99" s="309">
        <v>38959422.560000002</v>
      </c>
      <c r="E99" s="310">
        <v>-0.84993900843495407</v>
      </c>
      <c r="F99" s="309">
        <v>38954340.579999998</v>
      </c>
    </row>
    <row r="100" spans="1:6" ht="15">
      <c r="A100" s="308">
        <v>529</v>
      </c>
      <c r="B100" s="308" t="s">
        <v>82</v>
      </c>
      <c r="C100" s="309">
        <v>43029588117.470001</v>
      </c>
      <c r="D100" s="309">
        <v>46372169732.279999</v>
      </c>
      <c r="E100" s="310">
        <v>7.7681004189136313</v>
      </c>
      <c r="F100" s="309">
        <v>46372144832.75</v>
      </c>
    </row>
    <row r="101" spans="1:6" ht="15">
      <c r="A101" s="308">
        <v>530</v>
      </c>
      <c r="B101" s="308" t="s">
        <v>90</v>
      </c>
      <c r="C101" s="309">
        <v>1675994152.1700001</v>
      </c>
      <c r="D101" s="309">
        <v>1785187422.7</v>
      </c>
      <c r="E101" s="310">
        <v>6.5151343391396415</v>
      </c>
      <c r="F101" s="309">
        <v>1785187422.7</v>
      </c>
    </row>
    <row r="102" spans="1:6" ht="15">
      <c r="A102" s="308">
        <v>537</v>
      </c>
      <c r="B102" s="308" t="s">
        <v>85</v>
      </c>
      <c r="C102" s="309">
        <v>2068906945.97</v>
      </c>
      <c r="D102" s="309">
        <v>636447749.67999995</v>
      </c>
      <c r="E102" s="310">
        <v>-69.237487895735029</v>
      </c>
      <c r="F102" s="309">
        <v>636268962.84000003</v>
      </c>
    </row>
    <row r="103" spans="1:6" ht="15">
      <c r="A103" s="308">
        <v>538</v>
      </c>
      <c r="B103" s="308" t="s">
        <v>89</v>
      </c>
      <c r="C103" s="309">
        <v>14018341.880000001</v>
      </c>
      <c r="D103" s="309">
        <v>-81001.95</v>
      </c>
      <c r="E103" s="310">
        <v>-100.57782832444376</v>
      </c>
      <c r="F103" s="309">
        <v>-81001.95</v>
      </c>
    </row>
    <row r="104" spans="1:6" ht="15">
      <c r="A104" s="308">
        <v>539</v>
      </c>
      <c r="B104" s="308" t="s">
        <v>94</v>
      </c>
      <c r="C104" s="309">
        <v>746916635.32000005</v>
      </c>
      <c r="D104" s="309">
        <v>36484745.840000004</v>
      </c>
      <c r="E104" s="310">
        <v>-95.115285412759761</v>
      </c>
      <c r="F104" s="309">
        <v>36484745.840000004</v>
      </c>
    </row>
    <row r="105" spans="1:6" ht="15">
      <c r="A105" s="308">
        <v>542</v>
      </c>
      <c r="B105" s="308" t="s">
        <v>897</v>
      </c>
      <c r="C105" s="309">
        <v>113599991.70999999</v>
      </c>
      <c r="D105" s="309">
        <v>89235083.909999996</v>
      </c>
      <c r="E105" s="310">
        <v>-21.447983783484027</v>
      </c>
      <c r="F105" s="309">
        <v>89232273.909999996</v>
      </c>
    </row>
    <row r="106" spans="1:6" ht="15">
      <c r="B106" s="308" t="s">
        <v>898</v>
      </c>
      <c r="C106" s="312">
        <v>51776417156.919998</v>
      </c>
      <c r="D106" s="312">
        <v>52676254939.029999</v>
      </c>
      <c r="E106" s="313">
        <v>1.7379297980059942</v>
      </c>
      <c r="F106" s="312">
        <v>50421211925.779999</v>
      </c>
    </row>
    <row r="107" spans="1:6" ht="31.5" customHeight="1">
      <c r="A107" s="274" t="s">
        <v>899</v>
      </c>
      <c r="C107" s="309"/>
      <c r="D107" s="309"/>
      <c r="E107" s="310"/>
      <c r="F107" s="309"/>
    </row>
    <row r="108" spans="1:6" ht="15">
      <c r="A108" s="308">
        <v>305</v>
      </c>
      <c r="B108" s="308" t="s">
        <v>88</v>
      </c>
      <c r="C108" s="309">
        <v>609102546.22000003</v>
      </c>
      <c r="D108" s="309">
        <v>1300146649.6900001</v>
      </c>
      <c r="E108" s="310">
        <v>113.45283446252476</v>
      </c>
      <c r="F108" s="309">
        <v>1300130694.48</v>
      </c>
    </row>
    <row r="109" spans="1:6" ht="15">
      <c r="A109" s="308">
        <v>455</v>
      </c>
      <c r="B109" s="308" t="s">
        <v>900</v>
      </c>
      <c r="C109" s="309">
        <v>62308418.280000001</v>
      </c>
      <c r="D109" s="309">
        <v>76606431.480000004</v>
      </c>
      <c r="E109" s="310">
        <v>22.947161225868314</v>
      </c>
      <c r="F109" s="309">
        <v>76606431.480000004</v>
      </c>
    </row>
    <row r="110" spans="1:6" ht="15">
      <c r="A110" s="308">
        <v>551</v>
      </c>
      <c r="B110" s="308" t="s">
        <v>87</v>
      </c>
      <c r="C110" s="309">
        <v>622170901.02999997</v>
      </c>
      <c r="D110" s="309">
        <v>645927749.46000004</v>
      </c>
      <c r="E110" s="310">
        <v>3.8183798680829906</v>
      </c>
      <c r="F110" s="309">
        <v>645850632.32000005</v>
      </c>
    </row>
    <row r="111" spans="1:6" ht="15">
      <c r="A111" s="308">
        <v>554</v>
      </c>
      <c r="B111" s="308" t="s">
        <v>901</v>
      </c>
      <c r="C111" s="309">
        <v>12758115.41</v>
      </c>
      <c r="D111" s="309">
        <v>13409886.41</v>
      </c>
      <c r="E111" s="310">
        <v>5.1086777243693229</v>
      </c>
      <c r="F111" s="309">
        <v>13409886.41</v>
      </c>
    </row>
    <row r="112" spans="1:6" ht="15">
      <c r="A112" s="308">
        <v>580</v>
      </c>
      <c r="B112" s="308" t="s">
        <v>902</v>
      </c>
      <c r="C112" s="309">
        <v>54392127.350000001</v>
      </c>
      <c r="D112" s="309">
        <v>61391584.390000001</v>
      </c>
      <c r="E112" s="310">
        <v>12.868511273626437</v>
      </c>
      <c r="F112" s="309">
        <v>61391584.390000001</v>
      </c>
    </row>
    <row r="113" spans="1:6" ht="15">
      <c r="A113" s="308">
        <v>582</v>
      </c>
      <c r="B113" s="308" t="s">
        <v>903</v>
      </c>
      <c r="C113" s="309">
        <v>385450901.39999998</v>
      </c>
      <c r="D113" s="309">
        <v>341047280.17000002</v>
      </c>
      <c r="E113" s="310">
        <v>-11.519916302886084</v>
      </c>
      <c r="F113" s="309">
        <v>340819076.23000002</v>
      </c>
    </row>
    <row r="114" spans="1:6" ht="15">
      <c r="A114" s="308">
        <v>592</v>
      </c>
      <c r="B114" s="308" t="s">
        <v>904</v>
      </c>
      <c r="C114" s="309">
        <v>33684679.350000001</v>
      </c>
      <c r="D114" s="309">
        <v>28579969.640000001</v>
      </c>
      <c r="E114" s="310">
        <v>-15.154396029600326</v>
      </c>
      <c r="F114" s="309">
        <v>28579969.640000001</v>
      </c>
    </row>
    <row r="115" spans="1:6" ht="15">
      <c r="A115" s="308">
        <v>802</v>
      </c>
      <c r="B115" s="308" t="s">
        <v>96</v>
      </c>
      <c r="C115" s="318">
        <v>271101647.93000001</v>
      </c>
      <c r="D115" s="318">
        <v>280297100.82999998</v>
      </c>
      <c r="E115" s="319">
        <v>3.3918838082364942</v>
      </c>
      <c r="F115" s="318">
        <v>279640537.99000001</v>
      </c>
    </row>
    <row r="116" spans="1:6" ht="15">
      <c r="B116" s="308" t="s">
        <v>905</v>
      </c>
      <c r="C116" s="318">
        <v>2050969336.97</v>
      </c>
      <c r="D116" s="318">
        <v>2747406652.0700002</v>
      </c>
      <c r="E116" s="319">
        <v>33.956495718696701</v>
      </c>
      <c r="F116" s="318">
        <v>2746428812.9400005</v>
      </c>
    </row>
    <row r="117" spans="1:6" ht="31.5" customHeight="1">
      <c r="A117" s="274" t="s">
        <v>742</v>
      </c>
      <c r="C117" s="309"/>
      <c r="D117" s="309"/>
      <c r="E117" s="310"/>
      <c r="F117" s="309"/>
    </row>
    <row r="118" spans="1:6" ht="15">
      <c r="A118" s="308">
        <v>601</v>
      </c>
      <c r="B118" s="308" t="s">
        <v>84</v>
      </c>
      <c r="C118" s="309">
        <v>10212463690.32</v>
      </c>
      <c r="D118" s="309">
        <v>9945941856.7399998</v>
      </c>
      <c r="E118" s="310">
        <v>-2.6097701951452295</v>
      </c>
      <c r="F118" s="309">
        <v>9848267977.7600002</v>
      </c>
    </row>
    <row r="119" spans="1:6" ht="15">
      <c r="A119" s="308">
        <v>608</v>
      </c>
      <c r="B119" s="308" t="s">
        <v>906</v>
      </c>
      <c r="C119" s="309">
        <v>124584210.97</v>
      </c>
      <c r="D119" s="309">
        <v>103694747.03</v>
      </c>
      <c r="E119" s="310">
        <v>-16.767344575493762</v>
      </c>
      <c r="F119" s="309">
        <v>103694747.03</v>
      </c>
    </row>
    <row r="120" spans="1:6" ht="15">
      <c r="B120" s="308" t="s">
        <v>757</v>
      </c>
      <c r="C120" s="312">
        <v>10337047901.289999</v>
      </c>
      <c r="D120" s="312">
        <v>10049636603.77</v>
      </c>
      <c r="E120" s="313">
        <v>-2.7804001709630408</v>
      </c>
      <c r="F120" s="312">
        <v>9951962724.7900009</v>
      </c>
    </row>
    <row r="121" spans="1:6" ht="31.5" customHeight="1">
      <c r="A121" s="274" t="s">
        <v>907</v>
      </c>
      <c r="E121" s="310"/>
    </row>
    <row r="122" spans="1:6" ht="15">
      <c r="A122" s="308">
        <v>362</v>
      </c>
      <c r="B122" s="308" t="s">
        <v>850</v>
      </c>
      <c r="C122" s="309">
        <v>557026044.00999999</v>
      </c>
      <c r="D122" s="309">
        <v>627932600.26999998</v>
      </c>
      <c r="E122" s="310">
        <v>12.729486712963647</v>
      </c>
      <c r="F122" s="309">
        <v>627932600.26999998</v>
      </c>
    </row>
    <row r="123" spans="1:6" ht="15">
      <c r="B123" s="308" t="s">
        <v>908</v>
      </c>
      <c r="C123" s="312">
        <v>557026044.00999999</v>
      </c>
      <c r="D123" s="312">
        <v>627932600.26999998</v>
      </c>
      <c r="E123" s="313">
        <v>12.729486712963647</v>
      </c>
      <c r="F123" s="312">
        <v>627932600.26999998</v>
      </c>
    </row>
    <row r="124" spans="1:6" ht="31.5" customHeight="1">
      <c r="A124" s="274" t="s">
        <v>909</v>
      </c>
      <c r="C124" s="309"/>
      <c r="D124" s="309"/>
      <c r="E124" s="310"/>
      <c r="F124" s="309"/>
    </row>
    <row r="125" spans="1:6" ht="15">
      <c r="A125" s="308">
        <v>401</v>
      </c>
      <c r="B125" s="308" t="s">
        <v>97</v>
      </c>
      <c r="C125" s="309">
        <v>75901249.030000001</v>
      </c>
      <c r="D125" s="309">
        <v>116326360.19</v>
      </c>
      <c r="E125" s="310">
        <v>53.260139558470186</v>
      </c>
      <c r="F125" s="309">
        <v>116326360.19</v>
      </c>
    </row>
    <row r="126" spans="1:6" ht="15">
      <c r="A126" s="308">
        <v>405</v>
      </c>
      <c r="B126" s="308" t="s">
        <v>91</v>
      </c>
      <c r="C126" s="309">
        <v>1199455908.3699999</v>
      </c>
      <c r="D126" s="309">
        <v>1693629917.6600001</v>
      </c>
      <c r="E126" s="310">
        <v>41.199847851144256</v>
      </c>
      <c r="F126" s="309">
        <v>1693629917.6600001</v>
      </c>
    </row>
    <row r="127" spans="1:6" ht="15">
      <c r="A127" s="308">
        <v>407</v>
      </c>
      <c r="B127" s="308" t="s">
        <v>910</v>
      </c>
      <c r="C127" s="309">
        <v>3719791.44</v>
      </c>
      <c r="D127" s="309">
        <v>3749134.57</v>
      </c>
      <c r="E127" s="310">
        <v>0.78883804302748461</v>
      </c>
      <c r="F127" s="309">
        <v>3749134.57</v>
      </c>
    </row>
    <row r="128" spans="1:6" ht="15">
      <c r="A128" s="308">
        <v>409</v>
      </c>
      <c r="B128" s="308" t="s">
        <v>911</v>
      </c>
      <c r="C128" s="309">
        <v>871992.23</v>
      </c>
      <c r="D128" s="309">
        <v>1174292.46</v>
      </c>
      <c r="E128" s="310">
        <v>34.667766477689824</v>
      </c>
      <c r="F128" s="309">
        <v>1174292.46</v>
      </c>
    </row>
    <row r="129" spans="1:6" ht="15">
      <c r="A129" s="308">
        <v>411</v>
      </c>
      <c r="B129" s="308" t="s">
        <v>912</v>
      </c>
      <c r="C129" s="309">
        <v>1933267.72</v>
      </c>
      <c r="D129" s="309">
        <v>1969552.41</v>
      </c>
      <c r="E129" s="310">
        <v>1.8768580070224286</v>
      </c>
      <c r="F129" s="309">
        <v>1938258.09</v>
      </c>
    </row>
    <row r="130" spans="1:6" ht="15">
      <c r="A130" s="308">
        <v>644</v>
      </c>
      <c r="B130" s="308" t="s">
        <v>913</v>
      </c>
      <c r="C130" s="309">
        <v>313759226.55000001</v>
      </c>
      <c r="D130" s="309">
        <v>303664292.04000002</v>
      </c>
      <c r="E130" s="310">
        <v>-3.2174143916023716</v>
      </c>
      <c r="F130" s="309">
        <v>303664292.04000002</v>
      </c>
    </row>
    <row r="131" spans="1:6" ht="15">
      <c r="A131" s="308">
        <v>696</v>
      </c>
      <c r="B131" s="308" t="s">
        <v>914</v>
      </c>
      <c r="C131" s="309">
        <v>3332120364.98</v>
      </c>
      <c r="D131" s="309">
        <v>3254086811.9699998</v>
      </c>
      <c r="E131" s="310">
        <v>-2.341858770472975</v>
      </c>
      <c r="F131" s="309">
        <v>3254086811.9699998</v>
      </c>
    </row>
    <row r="132" spans="1:6" ht="15">
      <c r="B132" s="308" t="s">
        <v>915</v>
      </c>
      <c r="C132" s="312">
        <v>4927761800.3199997</v>
      </c>
      <c r="D132" s="312">
        <v>5374600361.3000002</v>
      </c>
      <c r="E132" s="313">
        <v>9.0677792289185657</v>
      </c>
      <c r="F132" s="312">
        <v>5374569066.9799995</v>
      </c>
    </row>
    <row r="133" spans="1:6" ht="31.5" customHeight="1">
      <c r="A133" s="274" t="s">
        <v>786</v>
      </c>
      <c r="C133" s="309"/>
      <c r="D133" s="309"/>
      <c r="E133" s="310"/>
      <c r="F133" s="309"/>
    </row>
    <row r="134" spans="1:6" ht="15">
      <c r="A134" s="308">
        <v>315</v>
      </c>
      <c r="B134" s="308" t="s">
        <v>916</v>
      </c>
      <c r="C134" s="309">
        <v>185420289.94</v>
      </c>
      <c r="D134" s="309">
        <v>175167017.40000001</v>
      </c>
      <c r="E134" s="310">
        <v>-5.5297467948722545</v>
      </c>
      <c r="F134" s="309">
        <v>0</v>
      </c>
    </row>
    <row r="135" spans="1:6" ht="15">
      <c r="A135" s="308">
        <v>323</v>
      </c>
      <c r="B135" s="308" t="s">
        <v>917</v>
      </c>
      <c r="C135" s="309">
        <v>2140079834.72</v>
      </c>
      <c r="D135" s="309">
        <v>2785163743.8899999</v>
      </c>
      <c r="E135" s="310">
        <v>30.142983392691992</v>
      </c>
      <c r="F135" s="309">
        <v>2785163743.8899999</v>
      </c>
    </row>
    <row r="136" spans="1:6" ht="15">
      <c r="A136" s="308">
        <v>506</v>
      </c>
      <c r="B136" s="308" t="s">
        <v>918</v>
      </c>
      <c r="C136" s="309">
        <v>198747908.38999999</v>
      </c>
      <c r="D136" s="309">
        <v>234755108.28999999</v>
      </c>
      <c r="E136" s="310">
        <v>18.117020798701251</v>
      </c>
      <c r="F136" s="309">
        <v>230242594.05000001</v>
      </c>
    </row>
    <row r="137" spans="1:6" ht="15">
      <c r="A137" s="308">
        <v>555</v>
      </c>
      <c r="B137" s="316" t="s">
        <v>2515</v>
      </c>
      <c r="C137" s="309">
        <v>44914137.109999999</v>
      </c>
      <c r="D137" s="309">
        <v>44977460.340000004</v>
      </c>
      <c r="E137" s="310">
        <v>0.14098730171508836</v>
      </c>
      <c r="F137" s="309">
        <v>44966178.630000003</v>
      </c>
    </row>
    <row r="138" spans="1:6" ht="15">
      <c r="A138" s="308">
        <v>556</v>
      </c>
      <c r="B138" s="316" t="s">
        <v>2516</v>
      </c>
      <c r="C138" s="309">
        <v>55451609.609999999</v>
      </c>
      <c r="D138" s="309">
        <v>52288587.880000003</v>
      </c>
      <c r="E138" s="310">
        <v>-5.7041116610429023</v>
      </c>
      <c r="F138" s="309">
        <v>52288587.880000003</v>
      </c>
    </row>
    <row r="139" spans="1:6" ht="15">
      <c r="A139" s="308">
        <v>557</v>
      </c>
      <c r="B139" s="308" t="s">
        <v>919</v>
      </c>
      <c r="C139" s="309">
        <v>5806692.4500000002</v>
      </c>
      <c r="D139" s="309">
        <v>5624889.4299999997</v>
      </c>
      <c r="E139" s="310">
        <v>-3.1309221482877141</v>
      </c>
      <c r="F139" s="309">
        <v>5624889.4299999997</v>
      </c>
    </row>
    <row r="140" spans="1:6" ht="15">
      <c r="A140" s="308">
        <v>576</v>
      </c>
      <c r="B140" s="308" t="s">
        <v>920</v>
      </c>
      <c r="C140" s="309">
        <v>59204753.810000002</v>
      </c>
      <c r="D140" s="309">
        <v>53909166.93</v>
      </c>
      <c r="E140" s="310">
        <v>-8.9445298548062695</v>
      </c>
      <c r="F140" s="309">
        <v>53909166.93</v>
      </c>
    </row>
    <row r="141" spans="1:6" ht="15">
      <c r="A141" s="308">
        <v>701</v>
      </c>
      <c r="B141" s="308" t="s">
        <v>83</v>
      </c>
      <c r="C141" s="309">
        <v>26648491980.349998</v>
      </c>
      <c r="D141" s="309">
        <v>27311094339.189999</v>
      </c>
      <c r="E141" s="310">
        <v>2.4864534898582189</v>
      </c>
      <c r="F141" s="309">
        <v>27310899732.02</v>
      </c>
    </row>
    <row r="142" spans="1:6" ht="15">
      <c r="A142" s="308">
        <v>704</v>
      </c>
      <c r="B142" s="308" t="s">
        <v>921</v>
      </c>
      <c r="C142" s="309">
        <v>885793094</v>
      </c>
      <c r="D142" s="309">
        <v>899540045</v>
      </c>
      <c r="E142" s="310">
        <v>1.5519370260522714</v>
      </c>
      <c r="F142" s="309">
        <v>899540045</v>
      </c>
    </row>
    <row r="143" spans="1:6" ht="15">
      <c r="A143" s="308">
        <v>709</v>
      </c>
      <c r="B143" s="308" t="s">
        <v>922</v>
      </c>
      <c r="C143" s="309">
        <v>150064254.08000001</v>
      </c>
      <c r="D143" s="309">
        <v>141918988.56</v>
      </c>
      <c r="E143" s="310">
        <v>-5.4278519357832735</v>
      </c>
      <c r="F143" s="309">
        <v>137960029.66999999</v>
      </c>
    </row>
    <row r="144" spans="1:6" ht="15">
      <c r="A144" s="308">
        <v>710</v>
      </c>
      <c r="B144" s="308" t="s">
        <v>923</v>
      </c>
      <c r="C144" s="309">
        <v>19278732.710000001</v>
      </c>
      <c r="D144" s="309">
        <v>17892631.25</v>
      </c>
      <c r="E144" s="310">
        <v>-7.189795516387969</v>
      </c>
      <c r="F144" s="309">
        <v>17892631.25</v>
      </c>
    </row>
    <row r="145" spans="1:6" ht="15">
      <c r="A145" s="308">
        <v>711</v>
      </c>
      <c r="B145" s="308" t="s">
        <v>924</v>
      </c>
      <c r="C145" s="309">
        <v>447907063.38999999</v>
      </c>
      <c r="D145" s="309">
        <v>446423745.49000001</v>
      </c>
      <c r="E145" s="310">
        <v>-0.33116644528296418</v>
      </c>
      <c r="F145" s="309">
        <v>446251745.49000001</v>
      </c>
    </row>
    <row r="146" spans="1:6" ht="15">
      <c r="A146" s="308">
        <v>712</v>
      </c>
      <c r="B146" s="308" t="s">
        <v>925</v>
      </c>
      <c r="C146" s="309">
        <v>17521307.27</v>
      </c>
      <c r="D146" s="309">
        <v>17624792.899999999</v>
      </c>
      <c r="E146" s="310">
        <v>0.59062733393864486</v>
      </c>
      <c r="F146" s="309">
        <v>17624792.899999999</v>
      </c>
    </row>
    <row r="147" spans="1:6" ht="15">
      <c r="A147" s="308">
        <v>713</v>
      </c>
      <c r="B147" s="308" t="s">
        <v>926</v>
      </c>
      <c r="C147" s="309">
        <v>42987510.399999999</v>
      </c>
      <c r="D147" s="309">
        <v>45659873.240000002</v>
      </c>
      <c r="E147" s="310">
        <v>6.2166029507956893</v>
      </c>
      <c r="F147" s="309">
        <v>45659884.240000002</v>
      </c>
    </row>
    <row r="148" spans="1:6" ht="15">
      <c r="A148" s="308">
        <v>714</v>
      </c>
      <c r="B148" s="308" t="s">
        <v>927</v>
      </c>
      <c r="C148" s="309">
        <v>156314944.91999999</v>
      </c>
      <c r="D148" s="309">
        <v>158315940.53</v>
      </c>
      <c r="E148" s="310">
        <v>1.2801051179233685</v>
      </c>
      <c r="F148" s="309">
        <v>158309940.53</v>
      </c>
    </row>
    <row r="149" spans="1:6" ht="15">
      <c r="A149" s="308">
        <v>715</v>
      </c>
      <c r="B149" s="308" t="s">
        <v>928</v>
      </c>
      <c r="C149" s="309">
        <v>71436101.430000007</v>
      </c>
      <c r="D149" s="309">
        <v>77013978.230000004</v>
      </c>
      <c r="E149" s="310">
        <v>7.8082043789382034</v>
      </c>
      <c r="F149" s="309">
        <v>76993771.230000004</v>
      </c>
    </row>
    <row r="150" spans="1:6" ht="15">
      <c r="A150" s="308">
        <v>716</v>
      </c>
      <c r="B150" s="308" t="s">
        <v>929</v>
      </c>
      <c r="C150" s="309">
        <v>7792780.4100000001</v>
      </c>
      <c r="D150" s="309">
        <v>8702705.7699999996</v>
      </c>
      <c r="E150" s="310">
        <v>11.676517393359982</v>
      </c>
      <c r="F150" s="309">
        <v>8702705.7699999996</v>
      </c>
    </row>
    <row r="151" spans="1:6" ht="15">
      <c r="A151" s="308">
        <v>717</v>
      </c>
      <c r="B151" s="308" t="s">
        <v>930</v>
      </c>
      <c r="C151" s="309">
        <v>61436719.25</v>
      </c>
      <c r="D151" s="309">
        <v>63666594.590000004</v>
      </c>
      <c r="E151" s="310">
        <v>3.6295482037804345</v>
      </c>
      <c r="F151" s="309">
        <v>63666594.590000004</v>
      </c>
    </row>
    <row r="152" spans="1:6" ht="15">
      <c r="A152" s="308">
        <v>718</v>
      </c>
      <c r="B152" s="308" t="s">
        <v>931</v>
      </c>
      <c r="C152" s="309">
        <v>17462677.129999999</v>
      </c>
      <c r="D152" s="309">
        <v>16657839.02</v>
      </c>
      <c r="E152" s="310">
        <v>-4.6089044881745433</v>
      </c>
      <c r="F152" s="309">
        <v>16657839.02</v>
      </c>
    </row>
    <row r="153" spans="1:6" ht="15">
      <c r="A153" s="308">
        <v>719</v>
      </c>
      <c r="B153" s="308" t="s">
        <v>932</v>
      </c>
      <c r="C153" s="309">
        <v>86073927.700000003</v>
      </c>
      <c r="D153" s="309">
        <v>76259461.079999998</v>
      </c>
      <c r="E153" s="310">
        <v>-11.402368733778607</v>
      </c>
      <c r="F153" s="309">
        <v>76259461.079999998</v>
      </c>
    </row>
    <row r="154" spans="1:6" ht="15">
      <c r="A154" s="308">
        <v>720</v>
      </c>
      <c r="B154" s="308" t="s">
        <v>933</v>
      </c>
      <c r="C154" s="309">
        <v>124634415.78</v>
      </c>
      <c r="D154" s="309">
        <v>110385143.76000001</v>
      </c>
      <c r="E154" s="310">
        <v>-11.432854986982308</v>
      </c>
      <c r="F154" s="309">
        <v>110385143.76000001</v>
      </c>
    </row>
    <row r="155" spans="1:6" ht="15">
      <c r="A155" s="308">
        <v>721</v>
      </c>
      <c r="B155" s="308" t="s">
        <v>934</v>
      </c>
      <c r="C155" s="309">
        <v>546425625.70000005</v>
      </c>
      <c r="D155" s="309">
        <v>585346398.45000005</v>
      </c>
      <c r="E155" s="310">
        <v>7.1227941954845981</v>
      </c>
      <c r="F155" s="309">
        <v>585346398.45000005</v>
      </c>
    </row>
    <row r="156" spans="1:6" ht="15">
      <c r="A156" s="308">
        <v>723</v>
      </c>
      <c r="B156" s="308" t="s">
        <v>935</v>
      </c>
      <c r="C156" s="309">
        <v>276426527.58999997</v>
      </c>
      <c r="D156" s="309">
        <v>307273693.87</v>
      </c>
      <c r="E156" s="310">
        <v>11.15926410859996</v>
      </c>
      <c r="F156" s="309">
        <v>305272186.68000001</v>
      </c>
    </row>
    <row r="157" spans="1:6" ht="15">
      <c r="A157" s="308">
        <v>724</v>
      </c>
      <c r="B157" s="308" t="s">
        <v>936</v>
      </c>
      <c r="C157" s="309">
        <v>95623592.989999995</v>
      </c>
      <c r="D157" s="309">
        <v>91847452</v>
      </c>
      <c r="E157" s="310">
        <v>-3.9489637148385452</v>
      </c>
      <c r="F157" s="309">
        <v>90781720.769999996</v>
      </c>
    </row>
    <row r="158" spans="1:6" ht="15">
      <c r="A158" s="308">
        <v>727</v>
      </c>
      <c r="B158" s="308" t="s">
        <v>937</v>
      </c>
      <c r="C158" s="309">
        <v>9610324.6999999993</v>
      </c>
      <c r="D158" s="309">
        <v>7647882.6100000003</v>
      </c>
      <c r="E158" s="310">
        <v>-20.420143452593219</v>
      </c>
      <c r="F158" s="309">
        <v>7647882.6100000003</v>
      </c>
    </row>
    <row r="159" spans="1:6" ht="15">
      <c r="A159" s="308">
        <v>729</v>
      </c>
      <c r="B159" s="308" t="s">
        <v>938</v>
      </c>
      <c r="C159" s="309">
        <v>149164459.84999999</v>
      </c>
      <c r="D159" s="309">
        <v>136354997.09999999</v>
      </c>
      <c r="E159" s="310">
        <v>-8.5874763753250711</v>
      </c>
      <c r="F159" s="309">
        <v>132088804.90000001</v>
      </c>
    </row>
    <row r="160" spans="1:6" ht="15">
      <c r="A160" s="308">
        <v>730</v>
      </c>
      <c r="B160" s="308" t="s">
        <v>939</v>
      </c>
      <c r="C160" s="309">
        <v>217551131.22999999</v>
      </c>
      <c r="D160" s="309">
        <v>227732036.21000001</v>
      </c>
      <c r="E160" s="310">
        <v>4.6797757025848492</v>
      </c>
      <c r="F160" s="309">
        <v>227730234.33000001</v>
      </c>
    </row>
    <row r="161" spans="1:6" ht="15">
      <c r="A161" s="308">
        <v>731</v>
      </c>
      <c r="B161" s="308" t="s">
        <v>940</v>
      </c>
      <c r="C161" s="309">
        <v>68283421.489999995</v>
      </c>
      <c r="D161" s="309">
        <v>70278759.640000001</v>
      </c>
      <c r="E161" s="310">
        <v>2.9221414311996949</v>
      </c>
      <c r="F161" s="309">
        <v>70278759.640000001</v>
      </c>
    </row>
    <row r="162" spans="1:6" ht="15">
      <c r="A162" s="308">
        <v>732</v>
      </c>
      <c r="B162" s="308" t="s">
        <v>941</v>
      </c>
      <c r="C162" s="309">
        <v>55706811.420000002</v>
      </c>
      <c r="D162" s="309">
        <v>51681593.829999998</v>
      </c>
      <c r="E162" s="310">
        <v>-7.2257188796034013</v>
      </c>
      <c r="F162" s="309">
        <v>51680093.829999998</v>
      </c>
    </row>
    <row r="163" spans="1:6" ht="15">
      <c r="A163" s="308">
        <v>733</v>
      </c>
      <c r="B163" s="308" t="s">
        <v>942</v>
      </c>
      <c r="C163" s="309">
        <v>209211198.86000001</v>
      </c>
      <c r="D163" s="309">
        <v>206256768.63999999</v>
      </c>
      <c r="E163" s="310">
        <v>-1.4121759428265954</v>
      </c>
      <c r="F163" s="309">
        <v>206193871.21000001</v>
      </c>
    </row>
    <row r="164" spans="1:6" ht="15">
      <c r="A164" s="308">
        <v>734</v>
      </c>
      <c r="B164" s="308" t="s">
        <v>943</v>
      </c>
      <c r="C164" s="309">
        <v>60690407.380000003</v>
      </c>
      <c r="D164" s="309">
        <v>54271538.740000002</v>
      </c>
      <c r="E164" s="310">
        <v>-10.576413830623393</v>
      </c>
      <c r="F164" s="309">
        <v>54271538.740000002</v>
      </c>
    </row>
    <row r="165" spans="1:6" ht="15">
      <c r="A165" s="308">
        <v>735</v>
      </c>
      <c r="B165" s="308" t="s">
        <v>944</v>
      </c>
      <c r="C165" s="309">
        <v>22767696.219999999</v>
      </c>
      <c r="D165" s="309">
        <v>20643469.109999999</v>
      </c>
      <c r="E165" s="310">
        <v>-9.3300046235420098</v>
      </c>
      <c r="F165" s="309">
        <v>20643469.109999999</v>
      </c>
    </row>
    <row r="166" spans="1:6" ht="15">
      <c r="A166" s="308">
        <v>737</v>
      </c>
      <c r="B166" s="308" t="s">
        <v>945</v>
      </c>
      <c r="C166" s="309">
        <v>34824938.149999999</v>
      </c>
      <c r="D166" s="309">
        <v>34157211.270000003</v>
      </c>
      <c r="E166" s="310">
        <v>-1.9173813809056119</v>
      </c>
      <c r="F166" s="309">
        <v>34155312.020000003</v>
      </c>
    </row>
    <row r="167" spans="1:6" ht="15">
      <c r="A167" s="308">
        <v>738</v>
      </c>
      <c r="B167" s="308" t="s">
        <v>946</v>
      </c>
      <c r="C167" s="309">
        <v>143611093.83000001</v>
      </c>
      <c r="D167" s="309">
        <v>133696857.27</v>
      </c>
      <c r="E167" s="310">
        <v>-6.9035311239506463</v>
      </c>
      <c r="F167" s="309">
        <v>133696857.27</v>
      </c>
    </row>
    <row r="168" spans="1:6" ht="15">
      <c r="A168" s="308">
        <v>739</v>
      </c>
      <c r="B168" s="308" t="s">
        <v>947</v>
      </c>
      <c r="C168" s="309">
        <v>133561564.20999999</v>
      </c>
      <c r="D168" s="309">
        <v>138182201.52000001</v>
      </c>
      <c r="E168" s="310">
        <v>3.4595561510008594</v>
      </c>
      <c r="F168" s="309">
        <v>136516950.69</v>
      </c>
    </row>
    <row r="169" spans="1:6" ht="15">
      <c r="A169" s="308">
        <v>742</v>
      </c>
      <c r="B169" s="308" t="s">
        <v>948</v>
      </c>
      <c r="C169" s="309">
        <v>25549650</v>
      </c>
      <c r="D169" s="309">
        <v>21502003.170000002</v>
      </c>
      <c r="E169" s="310">
        <v>-15.842278974467353</v>
      </c>
      <c r="F169" s="309">
        <v>21502003.170000002</v>
      </c>
    </row>
    <row r="170" spans="1:6" ht="15">
      <c r="A170" s="308">
        <v>743</v>
      </c>
      <c r="B170" s="308" t="s">
        <v>949</v>
      </c>
      <c r="C170" s="309">
        <v>117312185.05</v>
      </c>
      <c r="D170" s="309">
        <v>116682553.68000001</v>
      </c>
      <c r="E170" s="310">
        <v>-0.53671438285088002</v>
      </c>
      <c r="F170" s="309">
        <v>116682553.68000001</v>
      </c>
    </row>
    <row r="171" spans="1:6" ht="15">
      <c r="A171" s="308">
        <v>744</v>
      </c>
      <c r="B171" s="308" t="s">
        <v>950</v>
      </c>
      <c r="C171" s="309">
        <v>168722453.88999999</v>
      </c>
      <c r="D171" s="309">
        <v>163610391.77000001</v>
      </c>
      <c r="E171" s="310">
        <v>-3.0298647288124596</v>
      </c>
      <c r="F171" s="309">
        <v>161722376.03</v>
      </c>
    </row>
    <row r="172" spans="1:6" ht="15">
      <c r="A172" s="308">
        <v>745</v>
      </c>
      <c r="B172" s="308" t="s">
        <v>951</v>
      </c>
      <c r="C172" s="309">
        <v>146272120.56</v>
      </c>
      <c r="D172" s="309">
        <v>143082353.53999999</v>
      </c>
      <c r="E172" s="310">
        <v>-2.1807074429413129</v>
      </c>
      <c r="F172" s="309">
        <v>135251583.97999999</v>
      </c>
    </row>
    <row r="173" spans="1:6" ht="15">
      <c r="A173" s="308">
        <v>746</v>
      </c>
      <c r="B173" s="308" t="s">
        <v>952</v>
      </c>
      <c r="C173" s="309">
        <v>133477856.23999999</v>
      </c>
      <c r="D173" s="309">
        <v>141152131.19999999</v>
      </c>
      <c r="E173" s="310">
        <v>5.7494742395332272</v>
      </c>
      <c r="F173" s="309">
        <v>139755916.02000001</v>
      </c>
    </row>
    <row r="174" spans="1:6" ht="15">
      <c r="A174" s="308">
        <v>749</v>
      </c>
      <c r="B174" s="308" t="s">
        <v>2691</v>
      </c>
      <c r="C174" s="309">
        <v>25163166.32</v>
      </c>
      <c r="D174" s="309">
        <v>25528928.09</v>
      </c>
      <c r="E174" s="310">
        <v>1.453560197268527</v>
      </c>
      <c r="F174" s="309">
        <v>25528928.09</v>
      </c>
    </row>
    <row r="175" spans="1:6" ht="15">
      <c r="A175" s="308">
        <v>750</v>
      </c>
      <c r="B175" s="308" t="s">
        <v>953</v>
      </c>
      <c r="C175" s="309">
        <v>32722716.489999998</v>
      </c>
      <c r="D175" s="309">
        <v>33998059.740000002</v>
      </c>
      <c r="E175" s="310">
        <v>3.8974247458634625</v>
      </c>
      <c r="F175" s="309">
        <v>33998059.740000002</v>
      </c>
    </row>
    <row r="176" spans="1:6" ht="15">
      <c r="A176" s="308">
        <v>751</v>
      </c>
      <c r="B176" s="308" t="s">
        <v>954</v>
      </c>
      <c r="C176" s="309">
        <v>61850210.289999999</v>
      </c>
      <c r="D176" s="309">
        <v>57907447.960000001</v>
      </c>
      <c r="E176" s="310">
        <v>-6.3746951085750281</v>
      </c>
      <c r="F176" s="309">
        <v>57907447.960000001</v>
      </c>
    </row>
    <row r="177" spans="1:6" ht="15">
      <c r="A177" s="308">
        <v>752</v>
      </c>
      <c r="B177" s="308" t="s">
        <v>955</v>
      </c>
      <c r="C177" s="309">
        <v>167626982.22</v>
      </c>
      <c r="D177" s="309">
        <v>146364153.18000001</v>
      </c>
      <c r="E177" s="310">
        <v>-12.684610054062686</v>
      </c>
      <c r="F177" s="309">
        <v>146356109.18000001</v>
      </c>
    </row>
    <row r="178" spans="1:6" ht="15">
      <c r="A178" s="308">
        <v>753</v>
      </c>
      <c r="B178" s="308" t="s">
        <v>956</v>
      </c>
      <c r="C178" s="309">
        <v>86045474.959999993</v>
      </c>
      <c r="D178" s="309">
        <v>93013307.230000004</v>
      </c>
      <c r="E178" s="310">
        <v>8.0978485774401854</v>
      </c>
      <c r="F178" s="309">
        <v>93006307.230000004</v>
      </c>
    </row>
    <row r="179" spans="1:6" ht="15">
      <c r="A179" s="308">
        <v>754</v>
      </c>
      <c r="B179" s="308" t="s">
        <v>957</v>
      </c>
      <c r="C179" s="309">
        <v>144317983.52000001</v>
      </c>
      <c r="D179" s="309">
        <v>136219690.44</v>
      </c>
      <c r="E179" s="310">
        <v>-5.6114233877704702</v>
      </c>
      <c r="F179" s="309">
        <v>136216578.44</v>
      </c>
    </row>
    <row r="180" spans="1:6" ht="15">
      <c r="A180" s="308">
        <v>755</v>
      </c>
      <c r="B180" s="308" t="s">
        <v>958</v>
      </c>
      <c r="C180" s="309">
        <v>54209848.859999999</v>
      </c>
      <c r="D180" s="309">
        <v>50275203.200000003</v>
      </c>
      <c r="E180" s="310">
        <v>-7.258174930834878</v>
      </c>
      <c r="F180" s="309">
        <v>50253725.200000003</v>
      </c>
    </row>
    <row r="181" spans="1:6" ht="15">
      <c r="A181" s="308">
        <v>756</v>
      </c>
      <c r="B181" s="308" t="s">
        <v>959</v>
      </c>
      <c r="C181" s="309">
        <v>18075602.969999999</v>
      </c>
      <c r="D181" s="309">
        <v>17798378.949999999</v>
      </c>
      <c r="E181" s="310">
        <v>-1.5336916863028418</v>
      </c>
      <c r="F181" s="309">
        <v>17798378.949999999</v>
      </c>
    </row>
    <row r="182" spans="1:6" ht="15">
      <c r="A182" s="308">
        <v>757</v>
      </c>
      <c r="B182" s="308" t="s">
        <v>960</v>
      </c>
      <c r="C182" s="309">
        <v>39785436.579999998</v>
      </c>
      <c r="D182" s="309">
        <v>39214195.649999999</v>
      </c>
      <c r="E182" s="310">
        <v>-1.435804100958793</v>
      </c>
      <c r="F182" s="309">
        <v>39209195.649999999</v>
      </c>
    </row>
    <row r="183" spans="1:6" ht="15">
      <c r="A183" s="308">
        <v>758</v>
      </c>
      <c r="B183" s="308" t="s">
        <v>961</v>
      </c>
      <c r="C183" s="309">
        <v>4646275.7300000004</v>
      </c>
      <c r="D183" s="309">
        <v>2542691.69</v>
      </c>
      <c r="E183" s="310">
        <v>-45.274627728561434</v>
      </c>
      <c r="F183" s="309">
        <v>2542691.69</v>
      </c>
    </row>
    <row r="184" spans="1:6" ht="15">
      <c r="A184" s="308">
        <v>759</v>
      </c>
      <c r="B184" s="308" t="s">
        <v>962</v>
      </c>
      <c r="C184" s="309">
        <v>46185588.630000003</v>
      </c>
      <c r="D184" s="309">
        <v>39500959.850000001</v>
      </c>
      <c r="E184" s="310">
        <v>-14.473408217337255</v>
      </c>
      <c r="F184" s="309">
        <v>39500959.850000001</v>
      </c>
    </row>
    <row r="185" spans="1:6" ht="15">
      <c r="A185" s="308">
        <v>760</v>
      </c>
      <c r="B185" s="308" t="s">
        <v>963</v>
      </c>
      <c r="C185" s="309">
        <v>58102462.280000001</v>
      </c>
      <c r="D185" s="309">
        <v>60453370.850000001</v>
      </c>
      <c r="E185" s="310">
        <v>4.0461427584097907</v>
      </c>
      <c r="F185" s="309">
        <v>60453370.850000001</v>
      </c>
    </row>
    <row r="186" spans="1:6" ht="15">
      <c r="A186" s="308">
        <v>761</v>
      </c>
      <c r="B186" s="308" t="s">
        <v>964</v>
      </c>
      <c r="C186" s="309">
        <v>32186663.809999999</v>
      </c>
      <c r="D186" s="309">
        <v>32536778.59</v>
      </c>
      <c r="E186" s="310">
        <v>1.0877634975365942</v>
      </c>
      <c r="F186" s="309">
        <v>32536778.59</v>
      </c>
    </row>
    <row r="187" spans="1:6" ht="15">
      <c r="A187" s="308">
        <v>763</v>
      </c>
      <c r="B187" s="308" t="s">
        <v>965</v>
      </c>
      <c r="C187" s="309">
        <v>78757364.209999993</v>
      </c>
      <c r="D187" s="309">
        <v>81422329.25</v>
      </c>
      <c r="E187" s="310">
        <v>3.3837661617193002</v>
      </c>
      <c r="F187" s="309">
        <v>79994918.900000006</v>
      </c>
    </row>
    <row r="188" spans="1:6" ht="15">
      <c r="A188" s="308">
        <v>764</v>
      </c>
      <c r="B188" s="308" t="s">
        <v>966</v>
      </c>
      <c r="C188" s="309">
        <v>16646450</v>
      </c>
      <c r="D188" s="309">
        <v>14301376.050000001</v>
      </c>
      <c r="E188" s="310">
        <v>-14.087531876165786</v>
      </c>
      <c r="F188" s="309">
        <v>14301376.050000001</v>
      </c>
    </row>
    <row r="189" spans="1:6" ht="15">
      <c r="A189" s="308">
        <v>765</v>
      </c>
      <c r="B189" s="308" t="s">
        <v>967</v>
      </c>
      <c r="C189" s="309">
        <v>20410523.530000001</v>
      </c>
      <c r="D189" s="309">
        <v>19039183.640000001</v>
      </c>
      <c r="E189" s="310">
        <v>-6.7187884131652176</v>
      </c>
      <c r="F189" s="309">
        <v>19038433.640000001</v>
      </c>
    </row>
    <row r="190" spans="1:6" ht="15">
      <c r="A190" s="308">
        <v>768</v>
      </c>
      <c r="B190" s="308" t="s">
        <v>968</v>
      </c>
      <c r="C190" s="309">
        <v>5546185.4500000002</v>
      </c>
      <c r="D190" s="309">
        <v>5140359.08</v>
      </c>
      <c r="E190" s="310">
        <v>-7.3172160155589472</v>
      </c>
      <c r="F190" s="309">
        <v>5140359.08</v>
      </c>
    </row>
    <row r="191" spans="1:6" ht="15">
      <c r="A191" s="308">
        <v>769</v>
      </c>
      <c r="B191" s="308" t="s">
        <v>969</v>
      </c>
      <c r="C191" s="309">
        <v>9232910.5700000003</v>
      </c>
      <c r="D191" s="309">
        <v>8298854.8899999997</v>
      </c>
      <c r="E191" s="310">
        <v>-10.116589702872002</v>
      </c>
      <c r="F191" s="309">
        <v>8298854.8899999997</v>
      </c>
    </row>
    <row r="192" spans="1:6" ht="15">
      <c r="A192" s="308">
        <v>770</v>
      </c>
      <c r="B192" s="308" t="s">
        <v>2689</v>
      </c>
      <c r="C192" s="309">
        <v>14994929.109999999</v>
      </c>
      <c r="D192" s="309">
        <v>14655031.199999999</v>
      </c>
      <c r="E192" s="310">
        <v>-2.2667523634594908</v>
      </c>
      <c r="F192" s="309">
        <v>14655031.199999999</v>
      </c>
    </row>
    <row r="193" spans="1:6" ht="15">
      <c r="A193" s="308">
        <v>771</v>
      </c>
      <c r="B193" s="308" t="s">
        <v>970</v>
      </c>
      <c r="C193" s="309">
        <v>23073252.010000002</v>
      </c>
      <c r="D193" s="309">
        <v>23510658.940000001</v>
      </c>
      <c r="E193" s="310">
        <v>1.8957316021617869</v>
      </c>
      <c r="F193" s="309">
        <v>23510658.940000001</v>
      </c>
    </row>
    <row r="194" spans="1:6" ht="15">
      <c r="A194" s="308">
        <v>772</v>
      </c>
      <c r="B194" s="308" t="s">
        <v>971</v>
      </c>
      <c r="C194" s="309">
        <v>27989234.329999998</v>
      </c>
      <c r="D194" s="309">
        <v>27129841.07</v>
      </c>
      <c r="E194" s="310">
        <v>-3.0704421916924867</v>
      </c>
      <c r="F194" s="309">
        <v>27129841.07</v>
      </c>
    </row>
    <row r="195" spans="1:6" ht="15">
      <c r="A195" s="308">
        <v>773</v>
      </c>
      <c r="B195" s="308" t="s">
        <v>972</v>
      </c>
      <c r="C195" s="309">
        <v>20025719.760000002</v>
      </c>
      <c r="D195" s="309">
        <v>21372180.219999999</v>
      </c>
      <c r="E195" s="310">
        <v>6.7236557593772952</v>
      </c>
      <c r="F195" s="309">
        <v>21372180.219999999</v>
      </c>
    </row>
    <row r="196" spans="1:6" ht="15">
      <c r="A196" s="308">
        <v>774</v>
      </c>
      <c r="B196" s="308" t="s">
        <v>973</v>
      </c>
      <c r="C196" s="309">
        <v>62578589.420000002</v>
      </c>
      <c r="D196" s="309">
        <v>61607458.990000002</v>
      </c>
      <c r="E196" s="310">
        <v>-1.5518573349140212</v>
      </c>
      <c r="F196" s="309">
        <v>57760955.18</v>
      </c>
    </row>
    <row r="197" spans="1:6" ht="15">
      <c r="A197" s="308">
        <v>781</v>
      </c>
      <c r="B197" s="308" t="s">
        <v>974</v>
      </c>
      <c r="C197" s="309">
        <v>499281062.64999998</v>
      </c>
      <c r="D197" s="309">
        <v>450913005.06999999</v>
      </c>
      <c r="E197" s="310">
        <v>-9.6875409860891075</v>
      </c>
      <c r="F197" s="309">
        <v>445136969</v>
      </c>
    </row>
    <row r="198" spans="1:6" ht="15">
      <c r="A198" s="308">
        <v>783</v>
      </c>
      <c r="B198" s="308" t="s">
        <v>975</v>
      </c>
      <c r="C198" s="309">
        <v>8028345.6399999997</v>
      </c>
      <c r="D198" s="309">
        <v>7952892.5099999998</v>
      </c>
      <c r="E198" s="310">
        <v>-0.93983410011729251</v>
      </c>
      <c r="F198" s="309">
        <v>7952892.5099999998</v>
      </c>
    </row>
    <row r="199" spans="1:6" ht="15">
      <c r="A199" s="308">
        <v>784</v>
      </c>
      <c r="B199" s="308" t="s">
        <v>976</v>
      </c>
      <c r="C199" s="309">
        <v>44434759.969999999</v>
      </c>
      <c r="D199" s="309">
        <v>46214394.359999999</v>
      </c>
      <c r="E199" s="310">
        <v>4.0050500806159768</v>
      </c>
      <c r="F199" s="309">
        <v>46213838.240000002</v>
      </c>
    </row>
    <row r="200" spans="1:6" ht="15">
      <c r="A200" s="308">
        <v>785</v>
      </c>
      <c r="B200" s="308" t="s">
        <v>977</v>
      </c>
      <c r="C200" s="309">
        <v>58146454.240000002</v>
      </c>
      <c r="D200" s="309">
        <v>61212312.810000002</v>
      </c>
      <c r="E200" s="310">
        <v>5.2726492269771805</v>
      </c>
      <c r="F200" s="309">
        <v>58898904.850000001</v>
      </c>
    </row>
    <row r="201" spans="1:6" ht="15">
      <c r="A201" s="308">
        <v>787</v>
      </c>
      <c r="B201" s="308" t="s">
        <v>978</v>
      </c>
      <c r="C201" s="309">
        <v>10550696.82</v>
      </c>
      <c r="D201" s="309">
        <v>9039549.1500000004</v>
      </c>
      <c r="E201" s="310">
        <v>-14.32272859111499</v>
      </c>
      <c r="F201" s="309">
        <v>9039549.1500000004</v>
      </c>
    </row>
    <row r="202" spans="1:6" ht="15">
      <c r="A202" s="308">
        <v>788</v>
      </c>
      <c r="B202" s="308" t="s">
        <v>979</v>
      </c>
      <c r="C202" s="309">
        <v>10082000.529999999</v>
      </c>
      <c r="D202" s="309">
        <v>10544913.92</v>
      </c>
      <c r="E202" s="310">
        <v>4.5914834920168426</v>
      </c>
      <c r="F202" s="309">
        <v>10544913.92</v>
      </c>
    </row>
    <row r="203" spans="1:6" ht="15">
      <c r="A203" s="308">
        <v>789</v>
      </c>
      <c r="B203" s="308" t="s">
        <v>980</v>
      </c>
      <c r="C203" s="309">
        <v>10741187</v>
      </c>
      <c r="D203" s="309">
        <v>8895180.7400000002</v>
      </c>
      <c r="E203" s="310">
        <v>-17.186240775809971</v>
      </c>
      <c r="F203" s="309">
        <v>8895180.7400000002</v>
      </c>
    </row>
    <row r="204" spans="1:6" ht="15">
      <c r="B204" s="308" t="s">
        <v>791</v>
      </c>
      <c r="C204" s="312">
        <v>35733051872.110008</v>
      </c>
      <c r="D204" s="312">
        <v>37001045033.699974</v>
      </c>
      <c r="E204" s="313">
        <v>3.5485162759905395</v>
      </c>
      <c r="F204" s="312">
        <v>36783411379.490005</v>
      </c>
    </row>
    <row r="205" spans="1:6" ht="31.5" customHeight="1">
      <c r="A205" s="274" t="s">
        <v>655</v>
      </c>
      <c r="C205" s="309"/>
      <c r="D205" s="309"/>
      <c r="E205" s="310"/>
      <c r="F205" s="309"/>
    </row>
    <row r="206" spans="1:6" ht="15">
      <c r="A206" s="308">
        <v>101</v>
      </c>
      <c r="B206" s="308" t="s">
        <v>807</v>
      </c>
      <c r="C206" s="309">
        <v>8813504.9900000002</v>
      </c>
      <c r="D206" s="309">
        <v>8424162.1600000001</v>
      </c>
      <c r="E206" s="310">
        <v>-4.4175708806173839</v>
      </c>
      <c r="F206" s="309">
        <v>8424162.1600000001</v>
      </c>
    </row>
    <row r="207" spans="1:6" ht="15">
      <c r="A207" s="308">
        <v>102</v>
      </c>
      <c r="B207" s="308" t="s">
        <v>808</v>
      </c>
      <c r="C207" s="309">
        <v>11884353.539999999</v>
      </c>
      <c r="D207" s="309">
        <v>11170295.58</v>
      </c>
      <c r="E207" s="310">
        <v>-6.0083870577953125</v>
      </c>
      <c r="F207" s="309">
        <v>11170295.58</v>
      </c>
    </row>
    <row r="208" spans="1:6" ht="15">
      <c r="A208" s="308">
        <v>103</v>
      </c>
      <c r="B208" s="308" t="s">
        <v>809</v>
      </c>
      <c r="C208" s="309">
        <v>8599642.4600000009</v>
      </c>
      <c r="D208" s="309">
        <v>8000849.54</v>
      </c>
      <c r="E208" s="310">
        <v>-6.9629978546805855</v>
      </c>
      <c r="F208" s="309">
        <v>8000849.54</v>
      </c>
    </row>
    <row r="209" spans="1:6" ht="15">
      <c r="A209" s="308">
        <v>104</v>
      </c>
      <c r="B209" s="308" t="s">
        <v>810</v>
      </c>
      <c r="C209" s="309">
        <v>3765753.84</v>
      </c>
      <c r="D209" s="309">
        <v>3307341.4</v>
      </c>
      <c r="E209" s="310">
        <v>-12.173191862163778</v>
      </c>
      <c r="F209" s="309">
        <v>3307341.4</v>
      </c>
    </row>
    <row r="210" spans="1:6" ht="15">
      <c r="A210" s="308">
        <v>105</v>
      </c>
      <c r="B210" s="308" t="s">
        <v>811</v>
      </c>
      <c r="C210" s="309">
        <v>430311.61</v>
      </c>
      <c r="D210" s="309">
        <v>424490.53</v>
      </c>
      <c r="E210" s="310">
        <v>-1.35275922487891</v>
      </c>
      <c r="F210" s="309">
        <v>424490.53</v>
      </c>
    </row>
    <row r="211" spans="1:6" ht="15">
      <c r="A211" s="308">
        <v>116</v>
      </c>
      <c r="B211" s="308" t="s">
        <v>813</v>
      </c>
      <c r="C211" s="309">
        <v>559260.18999999994</v>
      </c>
      <c r="D211" s="309">
        <v>601480.21</v>
      </c>
      <c r="E211" s="310">
        <v>7.5492625355650693</v>
      </c>
      <c r="F211" s="309">
        <v>601480.21</v>
      </c>
    </row>
    <row r="212" spans="1:6" ht="15">
      <c r="A212" s="308">
        <v>201</v>
      </c>
      <c r="B212" s="308" t="s">
        <v>817</v>
      </c>
      <c r="C212" s="309">
        <v>1981376.77</v>
      </c>
      <c r="D212" s="309">
        <v>1718214.43</v>
      </c>
      <c r="E212" s="310">
        <v>-13.281791932990114</v>
      </c>
      <c r="F212" s="309">
        <v>1718214.43</v>
      </c>
    </row>
    <row r="213" spans="1:6" ht="15">
      <c r="A213" s="308">
        <v>211</v>
      </c>
      <c r="B213" s="308" t="s">
        <v>818</v>
      </c>
      <c r="C213" s="309">
        <v>1774036.79</v>
      </c>
      <c r="D213" s="309">
        <v>1665710.74</v>
      </c>
      <c r="E213" s="310">
        <v>-6.1061896016260206</v>
      </c>
      <c r="F213" s="309">
        <v>1665710.74</v>
      </c>
    </row>
    <row r="214" spans="1:6" ht="15">
      <c r="A214" s="308">
        <v>212</v>
      </c>
      <c r="B214" s="308" t="s">
        <v>819</v>
      </c>
      <c r="C214" s="309">
        <v>5571855.2000000002</v>
      </c>
      <c r="D214" s="309">
        <v>6098895.6200000001</v>
      </c>
      <c r="E214" s="310">
        <v>9.4589755311659918</v>
      </c>
      <c r="F214" s="309">
        <v>6098895.6200000001</v>
      </c>
    </row>
    <row r="215" spans="1:6" ht="15">
      <c r="A215" s="308">
        <v>213</v>
      </c>
      <c r="B215" s="308" t="s">
        <v>820</v>
      </c>
      <c r="C215" s="309">
        <v>142996.1</v>
      </c>
      <c r="D215" s="309">
        <v>106434.4</v>
      </c>
      <c r="E215" s="310">
        <v>-25.568319695432262</v>
      </c>
      <c r="F215" s="309">
        <v>106434.4</v>
      </c>
    </row>
    <row r="216" spans="1:6" ht="15">
      <c r="A216" s="308">
        <v>215</v>
      </c>
      <c r="B216" s="308" t="s">
        <v>821</v>
      </c>
      <c r="C216" s="309">
        <v>302468.5</v>
      </c>
      <c r="D216" s="309">
        <v>362115.16</v>
      </c>
      <c r="E216" s="310">
        <v>19.719957615421102</v>
      </c>
      <c r="F216" s="309">
        <v>362115.16</v>
      </c>
    </row>
    <row r="217" spans="1:6" ht="15">
      <c r="A217" s="308">
        <v>221</v>
      </c>
      <c r="B217" s="308" t="s">
        <v>822</v>
      </c>
      <c r="C217" s="309">
        <v>1331951.8500000001</v>
      </c>
      <c r="D217" s="309">
        <v>1292766.1499999999</v>
      </c>
      <c r="E217" s="310">
        <v>-2.9419757178159394</v>
      </c>
      <c r="F217" s="309">
        <v>1292766.1499999999</v>
      </c>
    </row>
    <row r="218" spans="1:6" ht="15">
      <c r="A218" s="308">
        <v>222</v>
      </c>
      <c r="B218" s="308" t="s">
        <v>823</v>
      </c>
      <c r="C218" s="309">
        <v>1080960.1100000001</v>
      </c>
      <c r="D218" s="309">
        <v>1045118.4</v>
      </c>
      <c r="E218" s="310">
        <v>-3.3157291992948821</v>
      </c>
      <c r="F218" s="309">
        <v>1045118.4</v>
      </c>
    </row>
    <row r="219" spans="1:6" ht="15">
      <c r="A219" s="308">
        <v>223</v>
      </c>
      <c r="B219" s="308" t="s">
        <v>824</v>
      </c>
      <c r="C219" s="309">
        <v>890690.06</v>
      </c>
      <c r="D219" s="309">
        <v>987587.32</v>
      </c>
      <c r="E219" s="310">
        <v>10.878897649312476</v>
      </c>
      <c r="F219" s="309">
        <v>987587.32</v>
      </c>
    </row>
    <row r="220" spans="1:6" ht="15">
      <c r="A220" s="308">
        <v>224</v>
      </c>
      <c r="B220" s="308" t="s">
        <v>825</v>
      </c>
      <c r="C220" s="309">
        <v>1000063.75</v>
      </c>
      <c r="D220" s="309">
        <v>974420.95</v>
      </c>
      <c r="E220" s="310">
        <v>-2.5641165375707344</v>
      </c>
      <c r="F220" s="309">
        <v>974420.95</v>
      </c>
    </row>
    <row r="221" spans="1:6" ht="15">
      <c r="A221" s="308">
        <v>225</v>
      </c>
      <c r="B221" s="308" t="s">
        <v>826</v>
      </c>
      <c r="C221" s="309">
        <v>1804011.04</v>
      </c>
      <c r="D221" s="309">
        <v>1854751.17</v>
      </c>
      <c r="E221" s="310">
        <v>2.8126285746011783</v>
      </c>
      <c r="F221" s="309">
        <v>1854751.17</v>
      </c>
    </row>
    <row r="222" spans="1:6" ht="15">
      <c r="A222" s="308">
        <v>226</v>
      </c>
      <c r="B222" s="308" t="s">
        <v>827</v>
      </c>
      <c r="C222" s="309">
        <v>500669.13</v>
      </c>
      <c r="D222" s="309">
        <v>433899.46</v>
      </c>
      <c r="E222" s="310">
        <v>-13.336086848414238</v>
      </c>
      <c r="F222" s="309">
        <v>433899.46</v>
      </c>
    </row>
    <row r="223" spans="1:6" ht="15">
      <c r="A223" s="308">
        <v>227</v>
      </c>
      <c r="B223" s="308" t="s">
        <v>828</v>
      </c>
      <c r="C223" s="309">
        <v>531963.79</v>
      </c>
      <c r="D223" s="309">
        <v>549335.4</v>
      </c>
      <c r="E223" s="310">
        <v>3.2655624925147606</v>
      </c>
      <c r="F223" s="309">
        <v>549335.4</v>
      </c>
    </row>
    <row r="224" spans="1:6" ht="15">
      <c r="A224" s="308">
        <v>228</v>
      </c>
      <c r="B224" s="308" t="s">
        <v>829</v>
      </c>
      <c r="C224" s="309">
        <v>473589.74</v>
      </c>
      <c r="D224" s="309">
        <v>497719.72</v>
      </c>
      <c r="E224" s="310">
        <v>5.0951230489072641</v>
      </c>
      <c r="F224" s="309">
        <v>497719.72</v>
      </c>
    </row>
    <row r="225" spans="1:6" ht="15">
      <c r="A225" s="308">
        <v>229</v>
      </c>
      <c r="B225" s="308" t="s">
        <v>830</v>
      </c>
      <c r="C225" s="309">
        <v>700049.79</v>
      </c>
      <c r="D225" s="309">
        <v>565029.51</v>
      </c>
      <c r="E225" s="310">
        <v>-19.287239554775098</v>
      </c>
      <c r="F225" s="309">
        <v>565029.51</v>
      </c>
    </row>
    <row r="226" spans="1:6" ht="15">
      <c r="A226" s="308">
        <v>230</v>
      </c>
      <c r="B226" s="308" t="s">
        <v>831</v>
      </c>
      <c r="C226" s="309">
        <v>431533.7</v>
      </c>
      <c r="D226" s="309">
        <v>415552.61</v>
      </c>
      <c r="E226" s="310">
        <v>-3.703323749686299</v>
      </c>
      <c r="F226" s="309">
        <v>415552.61</v>
      </c>
    </row>
    <row r="227" spans="1:6" ht="15">
      <c r="A227" s="308">
        <v>231</v>
      </c>
      <c r="B227" s="308" t="s">
        <v>832</v>
      </c>
      <c r="C227" s="309">
        <v>378880.39</v>
      </c>
      <c r="D227" s="309">
        <v>382919.71</v>
      </c>
      <c r="E227" s="310">
        <v>1.0661201019139595</v>
      </c>
      <c r="F227" s="309">
        <v>382919.71</v>
      </c>
    </row>
    <row r="228" spans="1:6" ht="15">
      <c r="A228" s="308">
        <v>232</v>
      </c>
      <c r="B228" s="308" t="s">
        <v>833</v>
      </c>
      <c r="C228" s="309">
        <v>474338.22</v>
      </c>
      <c r="D228" s="309">
        <v>450463.53</v>
      </c>
      <c r="E228" s="310">
        <v>-5.0332629742549404</v>
      </c>
      <c r="F228" s="309">
        <v>450463.53</v>
      </c>
    </row>
    <row r="229" spans="1:6" ht="15">
      <c r="A229" s="308">
        <v>233</v>
      </c>
      <c r="B229" s="308" t="s">
        <v>834</v>
      </c>
      <c r="C229" s="309">
        <v>852429.15</v>
      </c>
      <c r="D229" s="309">
        <v>812981.3</v>
      </c>
      <c r="E229" s="310">
        <v>-4.6276983840827093</v>
      </c>
      <c r="F229" s="309">
        <v>812981.3</v>
      </c>
    </row>
    <row r="230" spans="1:6" ht="15">
      <c r="A230" s="308">
        <v>234</v>
      </c>
      <c r="B230" s="308" t="s">
        <v>835</v>
      </c>
      <c r="C230" s="309">
        <v>1447549.82</v>
      </c>
      <c r="D230" s="309">
        <v>1463778.43</v>
      </c>
      <c r="E230" s="310">
        <v>1.1211089093983562</v>
      </c>
      <c r="F230" s="309">
        <v>1463778.43</v>
      </c>
    </row>
    <row r="231" spans="1:6" ht="15">
      <c r="A231" s="308">
        <v>241</v>
      </c>
      <c r="B231" s="321" t="s">
        <v>2517</v>
      </c>
      <c r="C231" s="309">
        <v>24646319.989999998</v>
      </c>
      <c r="D231" s="309">
        <v>25153679.100000001</v>
      </c>
      <c r="E231" s="310">
        <v>2.0585592908225614</v>
      </c>
      <c r="F231" s="309">
        <v>25153679.100000001</v>
      </c>
    </row>
    <row r="232" spans="1:6" ht="15">
      <c r="A232" s="308">
        <v>242</v>
      </c>
      <c r="B232" s="308" t="s">
        <v>836</v>
      </c>
      <c r="C232" s="309">
        <v>306588.84000000003</v>
      </c>
      <c r="D232" s="309">
        <v>277541.99</v>
      </c>
      <c r="E232" s="310">
        <v>-9.4742033010725475</v>
      </c>
      <c r="F232" s="309">
        <v>277541.99</v>
      </c>
    </row>
    <row r="233" spans="1:6" ht="15">
      <c r="A233" s="308">
        <v>243</v>
      </c>
      <c r="B233" s="308" t="s">
        <v>837</v>
      </c>
      <c r="C233" s="309">
        <v>195750.91</v>
      </c>
      <c r="D233" s="309">
        <v>181887.86</v>
      </c>
      <c r="E233" s="310">
        <v>-7.0819849573113185</v>
      </c>
      <c r="F233" s="309">
        <v>181887.86</v>
      </c>
    </row>
    <row r="234" spans="1:6" ht="15">
      <c r="A234" s="308">
        <v>300</v>
      </c>
      <c r="B234" s="308" t="s">
        <v>95</v>
      </c>
      <c r="C234" s="309">
        <v>2438552.9500000002</v>
      </c>
      <c r="D234" s="309">
        <v>2385249.92</v>
      </c>
      <c r="E234" s="310">
        <v>-2.1858467334080345</v>
      </c>
      <c r="F234" s="309">
        <v>2385249.92</v>
      </c>
    </row>
    <row r="235" spans="1:6" ht="15">
      <c r="A235" s="308">
        <v>301</v>
      </c>
      <c r="B235" s="308" t="s">
        <v>841</v>
      </c>
      <c r="C235" s="309">
        <v>3186405.29</v>
      </c>
      <c r="D235" s="309">
        <v>3151497.78</v>
      </c>
      <c r="E235" s="310">
        <v>-1.095513810171971</v>
      </c>
      <c r="F235" s="309">
        <v>3151497.78</v>
      </c>
    </row>
    <row r="236" spans="1:6" ht="15">
      <c r="A236" s="308">
        <v>302</v>
      </c>
      <c r="B236" s="308" t="s">
        <v>93</v>
      </c>
      <c r="C236" s="309">
        <v>73855139.719999999</v>
      </c>
      <c r="D236" s="309">
        <v>76809659.920000002</v>
      </c>
      <c r="E236" s="310">
        <v>4.0004259841646714</v>
      </c>
      <c r="F236" s="309">
        <v>76809659.920000002</v>
      </c>
    </row>
    <row r="237" spans="1:6" ht="15">
      <c r="A237" s="308">
        <v>303</v>
      </c>
      <c r="B237" s="308" t="s">
        <v>842</v>
      </c>
      <c r="C237" s="309">
        <v>5966433.9100000001</v>
      </c>
      <c r="D237" s="309">
        <v>5591410.8300000001</v>
      </c>
      <c r="E237" s="310">
        <v>-6.2855482128352289</v>
      </c>
      <c r="F237" s="309">
        <v>5591410.8300000001</v>
      </c>
    </row>
    <row r="238" spans="1:6" ht="15">
      <c r="A238" s="308">
        <v>304</v>
      </c>
      <c r="B238" s="308" t="s">
        <v>843</v>
      </c>
      <c r="C238" s="309">
        <v>54987906.619999997</v>
      </c>
      <c r="D238" s="309">
        <v>56225783.310000002</v>
      </c>
      <c r="E238" s="310">
        <v>2.2511798795223985</v>
      </c>
      <c r="F238" s="309">
        <v>56225783.310000002</v>
      </c>
    </row>
    <row r="239" spans="1:6" ht="15">
      <c r="A239" s="308">
        <v>305</v>
      </c>
      <c r="B239" s="308" t="s">
        <v>88</v>
      </c>
      <c r="C239" s="309">
        <v>12898190.41</v>
      </c>
      <c r="D239" s="309">
        <v>13695064.050000001</v>
      </c>
      <c r="E239" s="310">
        <v>6.1781817035526352</v>
      </c>
      <c r="F239" s="309">
        <v>13695064.050000001</v>
      </c>
    </row>
    <row r="240" spans="1:6" ht="15">
      <c r="A240" s="308">
        <v>306</v>
      </c>
      <c r="B240" s="308" t="s">
        <v>844</v>
      </c>
      <c r="C240" s="309">
        <v>2510756.02</v>
      </c>
      <c r="D240" s="309">
        <v>2489407.63</v>
      </c>
      <c r="E240" s="310">
        <v>-0.85027735988461883</v>
      </c>
      <c r="F240" s="309">
        <v>2489407.63</v>
      </c>
    </row>
    <row r="241" spans="1:6" ht="15">
      <c r="A241" s="308">
        <v>307</v>
      </c>
      <c r="B241" s="308" t="s">
        <v>845</v>
      </c>
      <c r="C241" s="309">
        <v>3174129.33</v>
      </c>
      <c r="D241" s="309">
        <v>3772650.87</v>
      </c>
      <c r="E241" s="310">
        <v>18.856243012631122</v>
      </c>
      <c r="F241" s="309">
        <v>3772650.87</v>
      </c>
    </row>
    <row r="242" spans="1:6" ht="15">
      <c r="A242" s="308">
        <v>308</v>
      </c>
      <c r="B242" s="308" t="s">
        <v>814</v>
      </c>
      <c r="C242" s="309">
        <v>4315068.93</v>
      </c>
      <c r="D242" s="309">
        <v>4402220.6500000004</v>
      </c>
      <c r="E242" s="310">
        <v>2.0197063225129215</v>
      </c>
      <c r="F242" s="309">
        <v>4402220.6500000004</v>
      </c>
    </row>
    <row r="243" spans="1:6" ht="15">
      <c r="A243" s="308">
        <v>312</v>
      </c>
      <c r="B243" s="308" t="s">
        <v>862</v>
      </c>
      <c r="C243" s="309">
        <v>1984830.03</v>
      </c>
      <c r="D243" s="309">
        <v>1783299.29</v>
      </c>
      <c r="E243" s="310">
        <v>-10.15355153609803</v>
      </c>
      <c r="F243" s="309">
        <v>1783299.29</v>
      </c>
    </row>
    <row r="244" spans="1:6" ht="15">
      <c r="A244" s="308">
        <v>313</v>
      </c>
      <c r="B244" s="308" t="s">
        <v>846</v>
      </c>
      <c r="C244" s="309">
        <v>4450847</v>
      </c>
      <c r="D244" s="309">
        <v>4517246.83</v>
      </c>
      <c r="E244" s="310">
        <v>1.4918470574252514</v>
      </c>
      <c r="F244" s="309">
        <v>4517246.83</v>
      </c>
    </row>
    <row r="245" spans="1:6" ht="15">
      <c r="A245" s="308">
        <v>315</v>
      </c>
      <c r="B245" s="308" t="s">
        <v>916</v>
      </c>
      <c r="C245" s="309">
        <v>306692.87</v>
      </c>
      <c r="D245" s="309">
        <v>316021.38</v>
      </c>
      <c r="E245" s="310">
        <v>3.0416455393958164</v>
      </c>
      <c r="F245" s="309">
        <v>0</v>
      </c>
    </row>
    <row r="246" spans="1:6" ht="15">
      <c r="A246" s="308">
        <v>320</v>
      </c>
      <c r="B246" s="308" t="s">
        <v>86</v>
      </c>
      <c r="C246" s="309">
        <v>89972413.829999998</v>
      </c>
      <c r="D246" s="309">
        <v>96066740.909999996</v>
      </c>
      <c r="E246" s="310">
        <v>6.7735507146835419</v>
      </c>
      <c r="F246" s="309">
        <v>96066740.909999996</v>
      </c>
    </row>
    <row r="247" spans="1:6" ht="15">
      <c r="A247" s="308">
        <v>323</v>
      </c>
      <c r="B247" s="308" t="s">
        <v>917</v>
      </c>
      <c r="C247" s="309">
        <v>4507136462.75</v>
      </c>
      <c r="D247" s="309">
        <v>4580206319.79</v>
      </c>
      <c r="E247" s="310">
        <v>1.6212035655875585</v>
      </c>
      <c r="F247" s="309">
        <v>0</v>
      </c>
    </row>
    <row r="248" spans="1:6" ht="15">
      <c r="A248" s="308">
        <v>326</v>
      </c>
      <c r="B248" s="308" t="s">
        <v>981</v>
      </c>
      <c r="C248" s="309">
        <v>1680263.95</v>
      </c>
      <c r="D248" s="309">
        <v>1575642.1</v>
      </c>
      <c r="E248" s="310">
        <v>-6.226512804729273</v>
      </c>
      <c r="F248" s="309">
        <v>873170.88</v>
      </c>
    </row>
    <row r="249" spans="1:6" ht="15">
      <c r="A249" s="308">
        <v>327</v>
      </c>
      <c r="B249" s="308" t="s">
        <v>982</v>
      </c>
      <c r="C249" s="309">
        <v>2086111099.71</v>
      </c>
      <c r="D249" s="309">
        <v>1741736528.0699999</v>
      </c>
      <c r="E249" s="310">
        <v>-16.507968903855275</v>
      </c>
      <c r="F249" s="309">
        <v>1176703637.7</v>
      </c>
    </row>
    <row r="250" spans="1:6" ht="15">
      <c r="A250" s="308">
        <v>329</v>
      </c>
      <c r="B250" s="308" t="s">
        <v>863</v>
      </c>
      <c r="C250" s="309">
        <v>2345933.62</v>
      </c>
      <c r="D250" s="309">
        <v>2530757.41</v>
      </c>
      <c r="E250" s="310">
        <v>7.8784748393690709</v>
      </c>
      <c r="F250" s="309">
        <v>2530757.41</v>
      </c>
    </row>
    <row r="251" spans="1:6" ht="15">
      <c r="A251" s="308">
        <v>332</v>
      </c>
      <c r="B251" s="308" t="s">
        <v>92</v>
      </c>
      <c r="C251" s="309">
        <v>6269524.9900000002</v>
      </c>
      <c r="D251" s="309">
        <v>6554944.3600000003</v>
      </c>
      <c r="E251" s="310">
        <v>4.5524879549128343</v>
      </c>
      <c r="F251" s="309">
        <v>3216219.75</v>
      </c>
    </row>
    <row r="252" spans="1:6" ht="15">
      <c r="A252" s="308">
        <v>338</v>
      </c>
      <c r="B252" s="308" t="s">
        <v>983</v>
      </c>
      <c r="C252" s="309">
        <v>1155412.8500000001</v>
      </c>
      <c r="D252" s="309">
        <v>1227022.56</v>
      </c>
      <c r="E252" s="310">
        <v>6.1977595281201827</v>
      </c>
      <c r="F252" s="309">
        <v>1227022.56</v>
      </c>
    </row>
    <row r="253" spans="1:6" ht="15">
      <c r="A253" s="308">
        <v>347</v>
      </c>
      <c r="B253" s="308" t="s">
        <v>847</v>
      </c>
      <c r="C253" s="309">
        <v>329014.32</v>
      </c>
      <c r="D253" s="309">
        <v>357719.74</v>
      </c>
      <c r="E253" s="310">
        <v>8.7246719230944052</v>
      </c>
      <c r="F253" s="309">
        <v>357719.74</v>
      </c>
    </row>
    <row r="254" spans="1:6" ht="15">
      <c r="A254" s="308">
        <v>352</v>
      </c>
      <c r="B254" s="308" t="s">
        <v>848</v>
      </c>
      <c r="C254" s="309">
        <v>189965.3</v>
      </c>
      <c r="D254" s="309">
        <v>179196.85</v>
      </c>
      <c r="E254" s="310">
        <v>-5.6686405359294483</v>
      </c>
      <c r="F254" s="309">
        <v>179196.85</v>
      </c>
    </row>
    <row r="255" spans="1:6" ht="15">
      <c r="A255" s="308">
        <v>356</v>
      </c>
      <c r="B255" s="308" t="s">
        <v>849</v>
      </c>
      <c r="C255" s="309">
        <v>627032.1</v>
      </c>
      <c r="D255" s="309">
        <v>511034.1</v>
      </c>
      <c r="E255" s="310">
        <v>-18.499531363705305</v>
      </c>
      <c r="F255" s="309">
        <v>511034.1</v>
      </c>
    </row>
    <row r="256" spans="1:6" ht="15">
      <c r="A256" s="308">
        <v>359</v>
      </c>
      <c r="B256" s="308" t="s">
        <v>864</v>
      </c>
      <c r="C256" s="309">
        <v>321154.38</v>
      </c>
      <c r="D256" s="309">
        <v>238081.7</v>
      </c>
      <c r="E256" s="310">
        <v>-25.866899277537485</v>
      </c>
      <c r="F256" s="309">
        <v>238081.7</v>
      </c>
    </row>
    <row r="257" spans="1:6" ht="15">
      <c r="A257" s="308">
        <v>360</v>
      </c>
      <c r="B257" s="308" t="s">
        <v>838</v>
      </c>
      <c r="C257" s="309">
        <v>2605504.73</v>
      </c>
      <c r="D257" s="309">
        <v>2646754.5099999998</v>
      </c>
      <c r="E257" s="310">
        <v>1.5831780892602638</v>
      </c>
      <c r="F257" s="309">
        <v>2646754.5099999998</v>
      </c>
    </row>
    <row r="258" spans="1:6" ht="15">
      <c r="A258" s="308">
        <v>362</v>
      </c>
      <c r="B258" s="308" t="s">
        <v>850</v>
      </c>
      <c r="C258" s="309">
        <v>6212140.29</v>
      </c>
      <c r="D258" s="309">
        <v>6158856.04</v>
      </c>
      <c r="E258" s="310">
        <v>-0.8577438292205728</v>
      </c>
      <c r="F258" s="309">
        <v>6158856.04</v>
      </c>
    </row>
    <row r="259" spans="1:6" ht="15">
      <c r="A259" s="308">
        <v>364</v>
      </c>
      <c r="B259" s="308" t="s">
        <v>895</v>
      </c>
      <c r="C259" s="309">
        <v>142038.28</v>
      </c>
      <c r="D259" s="309">
        <v>207398.6</v>
      </c>
      <c r="E259" s="310">
        <v>46.015989492410078</v>
      </c>
      <c r="F259" s="309">
        <v>207398.6</v>
      </c>
    </row>
    <row r="260" spans="1:6" ht="15">
      <c r="A260" s="308">
        <v>401</v>
      </c>
      <c r="B260" s="308" t="s">
        <v>97</v>
      </c>
      <c r="C260" s="309">
        <v>10007541.75</v>
      </c>
      <c r="D260" s="309">
        <v>9920686.3399999999</v>
      </c>
      <c r="E260" s="310">
        <v>-0.86789955185548084</v>
      </c>
      <c r="F260" s="309">
        <v>9920686.3399999999</v>
      </c>
    </row>
    <row r="261" spans="1:6" ht="15">
      <c r="A261" s="308">
        <v>403</v>
      </c>
      <c r="B261" s="308" t="s">
        <v>896</v>
      </c>
      <c r="C261" s="309">
        <v>5498515.9400000004</v>
      </c>
      <c r="D261" s="309">
        <v>5507637.6100000003</v>
      </c>
      <c r="E261" s="310">
        <v>0.16589330829510926</v>
      </c>
      <c r="F261" s="309">
        <v>5507637.6100000003</v>
      </c>
    </row>
    <row r="262" spans="1:6" ht="15">
      <c r="A262" s="308">
        <v>405</v>
      </c>
      <c r="B262" s="308" t="s">
        <v>91</v>
      </c>
      <c r="C262" s="309">
        <v>199095063.81999999</v>
      </c>
      <c r="D262" s="309">
        <v>203460547.49000001</v>
      </c>
      <c r="E262" s="310">
        <v>2.192662935102605</v>
      </c>
      <c r="F262" s="309">
        <v>203460547.49000001</v>
      </c>
    </row>
    <row r="263" spans="1:6" ht="15">
      <c r="A263" s="308">
        <v>407</v>
      </c>
      <c r="B263" s="308" t="s">
        <v>910</v>
      </c>
      <c r="C263" s="309">
        <v>939181.17</v>
      </c>
      <c r="D263" s="309">
        <v>964865.95</v>
      </c>
      <c r="E263" s="310">
        <v>2.7348056818472957</v>
      </c>
      <c r="F263" s="309">
        <v>964865.95</v>
      </c>
    </row>
    <row r="264" spans="1:6" ht="15">
      <c r="A264" s="308">
        <v>409</v>
      </c>
      <c r="B264" s="308" t="s">
        <v>911</v>
      </c>
      <c r="C264" s="309">
        <v>281995.56</v>
      </c>
      <c r="D264" s="309">
        <v>327779.67</v>
      </c>
      <c r="E264" s="310">
        <v>16.235755626790716</v>
      </c>
      <c r="F264" s="309">
        <v>327779.67</v>
      </c>
    </row>
    <row r="265" spans="1:6" ht="15">
      <c r="A265" s="308">
        <v>411</v>
      </c>
      <c r="B265" s="308" t="s">
        <v>912</v>
      </c>
      <c r="C265" s="309">
        <v>626246.99</v>
      </c>
      <c r="D265" s="309">
        <v>568562.4</v>
      </c>
      <c r="E265" s="310">
        <v>-9.2111564480333818</v>
      </c>
      <c r="F265" s="309">
        <v>568562.4</v>
      </c>
    </row>
    <row r="266" spans="1:6" ht="15">
      <c r="A266" s="308">
        <v>448</v>
      </c>
      <c r="B266" s="308" t="s">
        <v>865</v>
      </c>
      <c r="C266" s="309">
        <v>2553187.4300000002</v>
      </c>
      <c r="D266" s="309">
        <v>2477923.2799999998</v>
      </c>
      <c r="E266" s="310">
        <v>-2.9478505618367534</v>
      </c>
      <c r="F266" s="309">
        <v>2477923.2799999998</v>
      </c>
    </row>
    <row r="267" spans="1:6" ht="15">
      <c r="A267" s="308">
        <v>450</v>
      </c>
      <c r="B267" s="308" t="s">
        <v>866</v>
      </c>
      <c r="C267" s="309">
        <v>1295323.6200000001</v>
      </c>
      <c r="D267" s="309">
        <v>1403223.73</v>
      </c>
      <c r="E267" s="310">
        <v>8.3299731691760446</v>
      </c>
      <c r="F267" s="309">
        <v>1403223.73</v>
      </c>
    </row>
    <row r="268" spans="1:6" ht="15">
      <c r="A268" s="308">
        <v>451</v>
      </c>
      <c r="B268" s="308" t="s">
        <v>867</v>
      </c>
      <c r="C268" s="309">
        <v>5414958.71</v>
      </c>
      <c r="D268" s="309">
        <v>5273052.5</v>
      </c>
      <c r="E268" s="310">
        <v>-2.6206332790301179</v>
      </c>
      <c r="F268" s="309">
        <v>5273052.5</v>
      </c>
    </row>
    <row r="269" spans="1:6" ht="15">
      <c r="A269" s="308">
        <v>452</v>
      </c>
      <c r="B269" s="308" t="s">
        <v>868</v>
      </c>
      <c r="C269" s="309">
        <v>9020217.25</v>
      </c>
      <c r="D269" s="309">
        <v>8367422.8399999999</v>
      </c>
      <c r="E269" s="310">
        <v>-7.2370142747947686</v>
      </c>
      <c r="F269" s="309">
        <v>8367422.8399999999</v>
      </c>
    </row>
    <row r="270" spans="1:6" ht="15">
      <c r="A270" s="308">
        <v>454</v>
      </c>
      <c r="B270" s="308" t="s">
        <v>869</v>
      </c>
      <c r="C270" s="309">
        <v>25381793.27</v>
      </c>
      <c r="D270" s="309">
        <v>24896917.02</v>
      </c>
      <c r="E270" s="310">
        <v>-1.910330940143222</v>
      </c>
      <c r="F270" s="309">
        <v>24896917.02</v>
      </c>
    </row>
    <row r="271" spans="1:6" ht="15">
      <c r="A271" s="308">
        <v>455</v>
      </c>
      <c r="B271" s="308" t="s">
        <v>900</v>
      </c>
      <c r="C271" s="309">
        <v>13019708.310000001</v>
      </c>
      <c r="D271" s="309">
        <v>13477337.310000001</v>
      </c>
      <c r="E271" s="310">
        <v>3.5148944131759889</v>
      </c>
      <c r="F271" s="309">
        <v>13477337.310000001</v>
      </c>
    </row>
    <row r="272" spans="1:6" ht="15">
      <c r="A272" s="308">
        <v>456</v>
      </c>
      <c r="B272" s="308" t="s">
        <v>870</v>
      </c>
      <c r="C272" s="309">
        <v>547563.80000000005</v>
      </c>
      <c r="D272" s="309">
        <v>519963.46</v>
      </c>
      <c r="E272" s="310">
        <v>-5.0405706147849845</v>
      </c>
      <c r="F272" s="309">
        <v>519963.46</v>
      </c>
    </row>
    <row r="273" spans="1:6" ht="15">
      <c r="A273" s="308">
        <v>457</v>
      </c>
      <c r="B273" s="308" t="s">
        <v>871</v>
      </c>
      <c r="C273" s="309">
        <v>886286.79</v>
      </c>
      <c r="D273" s="309">
        <v>924391.53</v>
      </c>
      <c r="E273" s="310">
        <v>4.2993690563750802</v>
      </c>
      <c r="F273" s="309">
        <v>924391.53</v>
      </c>
    </row>
    <row r="274" spans="1:6" ht="15">
      <c r="A274" s="308">
        <v>458</v>
      </c>
      <c r="B274" s="308" t="s">
        <v>872</v>
      </c>
      <c r="C274" s="309">
        <v>11753884.01</v>
      </c>
      <c r="D274" s="309">
        <v>11599627.859999999</v>
      </c>
      <c r="E274" s="310">
        <v>-1.3123844838758143</v>
      </c>
      <c r="F274" s="309">
        <v>11599627.859999999</v>
      </c>
    </row>
    <row r="275" spans="1:6" ht="15">
      <c r="A275" s="308">
        <v>459</v>
      </c>
      <c r="B275" s="308" t="s">
        <v>873</v>
      </c>
      <c r="C275" s="309">
        <v>525652.98</v>
      </c>
      <c r="D275" s="309">
        <v>539637.18999999994</v>
      </c>
      <c r="E275" s="310">
        <v>2.6603501800750684</v>
      </c>
      <c r="F275" s="309">
        <v>539637.18999999994</v>
      </c>
    </row>
    <row r="276" spans="1:6" ht="15">
      <c r="A276" s="308">
        <v>460</v>
      </c>
      <c r="B276" s="308" t="s">
        <v>874</v>
      </c>
      <c r="C276" s="309">
        <v>783165.9</v>
      </c>
      <c r="D276" s="309">
        <v>792749.3</v>
      </c>
      <c r="E276" s="310">
        <v>1.2236743198344084</v>
      </c>
      <c r="F276" s="309">
        <v>792749.3</v>
      </c>
    </row>
    <row r="277" spans="1:6" ht="15">
      <c r="A277" s="308">
        <v>464</v>
      </c>
      <c r="B277" s="308" t="s">
        <v>875</v>
      </c>
      <c r="C277" s="309">
        <v>104892.87</v>
      </c>
      <c r="D277" s="309">
        <v>92523.46</v>
      </c>
      <c r="E277" s="310">
        <v>-11.792422116012261</v>
      </c>
      <c r="F277" s="309">
        <v>92523.46</v>
      </c>
    </row>
    <row r="278" spans="1:6" ht="15">
      <c r="A278" s="308">
        <v>466</v>
      </c>
      <c r="B278" s="308" t="s">
        <v>876</v>
      </c>
      <c r="C278" s="309">
        <v>1858526.56</v>
      </c>
      <c r="D278" s="309">
        <v>1856408.26</v>
      </c>
      <c r="E278" s="310">
        <v>-0.11397738647329562</v>
      </c>
      <c r="F278" s="309">
        <v>1856408.26</v>
      </c>
    </row>
    <row r="279" spans="1:6" ht="15">
      <c r="A279" s="308">
        <v>469</v>
      </c>
      <c r="B279" s="308" t="s">
        <v>877</v>
      </c>
      <c r="C279" s="309">
        <v>740727</v>
      </c>
      <c r="D279" s="309">
        <v>739264.63</v>
      </c>
      <c r="E279" s="310">
        <v>-0.19742361220800581</v>
      </c>
      <c r="F279" s="309">
        <v>739264.63</v>
      </c>
    </row>
    <row r="280" spans="1:6" ht="15">
      <c r="A280" s="308">
        <v>473</v>
      </c>
      <c r="B280" s="308" t="s">
        <v>878</v>
      </c>
      <c r="C280" s="309">
        <v>4507614.8899999997</v>
      </c>
      <c r="D280" s="309">
        <v>4339059.4800000004</v>
      </c>
      <c r="E280" s="310">
        <v>-3.7393480612980943</v>
      </c>
      <c r="F280" s="309">
        <v>4339059.4800000004</v>
      </c>
    </row>
    <row r="281" spans="1:6" ht="15">
      <c r="A281" s="308">
        <v>475</v>
      </c>
      <c r="B281" s="308" t="s">
        <v>851</v>
      </c>
      <c r="C281" s="309">
        <v>424690.57</v>
      </c>
      <c r="D281" s="309">
        <v>378257.67</v>
      </c>
      <c r="E281" s="310">
        <v>-10.933348484756801</v>
      </c>
      <c r="F281" s="309">
        <v>378257.67</v>
      </c>
    </row>
    <row r="282" spans="1:6" ht="15">
      <c r="A282" s="308">
        <v>476</v>
      </c>
      <c r="B282" s="308" t="s">
        <v>879</v>
      </c>
      <c r="C282" s="309">
        <v>753484.09</v>
      </c>
      <c r="D282" s="309">
        <v>688615.93</v>
      </c>
      <c r="E282" s="310">
        <v>-8.6090948516245263</v>
      </c>
      <c r="F282" s="309">
        <v>688615.93</v>
      </c>
    </row>
    <row r="283" spans="1:6" ht="15">
      <c r="A283" s="308">
        <v>477</v>
      </c>
      <c r="B283" s="308" t="s">
        <v>852</v>
      </c>
      <c r="C283" s="309">
        <v>468869.36</v>
      </c>
      <c r="D283" s="309">
        <v>469640.14</v>
      </c>
      <c r="E283" s="310">
        <v>0.16439120696648379</v>
      </c>
      <c r="F283" s="309">
        <v>469640.14</v>
      </c>
    </row>
    <row r="284" spans="1:6" ht="15">
      <c r="A284" s="308">
        <v>479</v>
      </c>
      <c r="B284" s="308" t="s">
        <v>853</v>
      </c>
      <c r="C284" s="309">
        <v>18063735.440000001</v>
      </c>
      <c r="D284" s="309">
        <v>18325443.02</v>
      </c>
      <c r="E284" s="310">
        <v>1.4488010017046518</v>
      </c>
      <c r="F284" s="309">
        <v>18325443.02</v>
      </c>
    </row>
    <row r="285" spans="1:6" ht="15">
      <c r="A285" s="308">
        <v>481</v>
      </c>
      <c r="B285" s="308" t="s">
        <v>880</v>
      </c>
      <c r="C285" s="309">
        <v>120440.47</v>
      </c>
      <c r="D285" s="309">
        <v>134450.04999999999</v>
      </c>
      <c r="E285" s="310">
        <v>11.631953943720069</v>
      </c>
      <c r="F285" s="309">
        <v>134450.04999999999</v>
      </c>
    </row>
    <row r="286" spans="1:6" ht="15">
      <c r="A286" s="308">
        <v>503</v>
      </c>
      <c r="B286" s="308" t="s">
        <v>881</v>
      </c>
      <c r="C286" s="309">
        <v>3476947.87</v>
      </c>
      <c r="D286" s="309">
        <v>3247447.7</v>
      </c>
      <c r="E286" s="310">
        <v>-6.6006215387980474</v>
      </c>
      <c r="F286" s="309">
        <v>3247447.7</v>
      </c>
    </row>
    <row r="287" spans="1:6" ht="15">
      <c r="A287" s="308">
        <v>504</v>
      </c>
      <c r="B287" s="308" t="s">
        <v>882</v>
      </c>
      <c r="C287" s="309">
        <v>870732.67</v>
      </c>
      <c r="D287" s="309">
        <v>953543.89</v>
      </c>
      <c r="E287" s="310">
        <v>9.5105217540533964</v>
      </c>
      <c r="F287" s="309">
        <v>953543.89</v>
      </c>
    </row>
    <row r="288" spans="1:6" ht="15">
      <c r="A288" s="308">
        <v>506</v>
      </c>
      <c r="B288" s="308" t="s">
        <v>918</v>
      </c>
      <c r="C288" s="309">
        <v>13773930.449999999</v>
      </c>
      <c r="D288" s="309">
        <v>13447287.939999999</v>
      </c>
      <c r="E288" s="310">
        <v>-2.3714546199120656</v>
      </c>
      <c r="F288" s="309">
        <v>12581155.380000001</v>
      </c>
    </row>
    <row r="289" spans="1:6" ht="15">
      <c r="A289" s="308">
        <v>507</v>
      </c>
      <c r="B289" s="308" t="s">
        <v>883</v>
      </c>
      <c r="C289" s="309">
        <v>2335312.7599999998</v>
      </c>
      <c r="D289" s="309">
        <v>2044479.8</v>
      </c>
      <c r="E289" s="310">
        <v>-12.453704916167192</v>
      </c>
      <c r="F289" s="309">
        <v>2044479.8</v>
      </c>
    </row>
    <row r="290" spans="1:6" ht="15">
      <c r="A290" s="308">
        <v>508</v>
      </c>
      <c r="B290" s="308" t="s">
        <v>884</v>
      </c>
      <c r="C290" s="309">
        <v>208397.12</v>
      </c>
      <c r="D290" s="309">
        <v>168426.53</v>
      </c>
      <c r="E290" s="310">
        <v>-19.180010741031353</v>
      </c>
      <c r="F290" s="309">
        <v>168426.53</v>
      </c>
    </row>
    <row r="291" spans="1:6" ht="15">
      <c r="A291" s="308">
        <v>512</v>
      </c>
      <c r="B291" s="308" t="s">
        <v>885</v>
      </c>
      <c r="C291" s="309">
        <v>82031.179999999993</v>
      </c>
      <c r="D291" s="309">
        <v>6382.91</v>
      </c>
      <c r="E291" s="310">
        <v>-92.218922122051637</v>
      </c>
      <c r="F291" s="309">
        <v>6382.91</v>
      </c>
    </row>
    <row r="292" spans="1:6" ht="15">
      <c r="A292" s="308">
        <v>513</v>
      </c>
      <c r="B292" s="308" t="s">
        <v>886</v>
      </c>
      <c r="C292" s="309">
        <v>235417.02</v>
      </c>
      <c r="D292" s="309">
        <v>219659.76</v>
      </c>
      <c r="E292" s="310">
        <v>-6.6933393345986536</v>
      </c>
      <c r="F292" s="309">
        <v>219659.76</v>
      </c>
    </row>
    <row r="293" spans="1:6" ht="15">
      <c r="A293" s="308">
        <v>514</v>
      </c>
      <c r="B293" s="308" t="s">
        <v>887</v>
      </c>
      <c r="C293" s="309">
        <v>120700.69</v>
      </c>
      <c r="D293" s="309">
        <v>114638.37</v>
      </c>
      <c r="E293" s="310">
        <v>-5.0226059188228396</v>
      </c>
      <c r="F293" s="309">
        <v>114638.37</v>
      </c>
    </row>
    <row r="294" spans="1:6" ht="15">
      <c r="A294" s="308">
        <v>515</v>
      </c>
      <c r="B294" s="308" t="s">
        <v>888</v>
      </c>
      <c r="C294" s="309">
        <v>1854087.18</v>
      </c>
      <c r="D294" s="309">
        <v>1931653.28</v>
      </c>
      <c r="E294" s="310">
        <v>4.183519568912617</v>
      </c>
      <c r="F294" s="309">
        <v>1931653.28</v>
      </c>
    </row>
    <row r="295" spans="1:6" ht="15">
      <c r="A295" s="308">
        <v>520</v>
      </c>
      <c r="B295" s="308" t="s">
        <v>889</v>
      </c>
      <c r="C295" s="309">
        <v>235893.82</v>
      </c>
      <c r="D295" s="309">
        <v>274136.34000000003</v>
      </c>
      <c r="E295" s="310">
        <v>16.211751541435049</v>
      </c>
      <c r="F295" s="309">
        <v>274136.34000000003</v>
      </c>
    </row>
    <row r="296" spans="1:6" ht="15">
      <c r="A296" s="308">
        <v>529</v>
      </c>
      <c r="B296" s="308" t="s">
        <v>82</v>
      </c>
      <c r="C296" s="309">
        <v>246360057.99000001</v>
      </c>
      <c r="D296" s="309">
        <v>527283137.69999999</v>
      </c>
      <c r="E296" s="310">
        <v>114.02947458366117</v>
      </c>
      <c r="F296" s="309">
        <v>527283137.69999999</v>
      </c>
    </row>
    <row r="297" spans="1:6" ht="15">
      <c r="A297" s="308">
        <v>530</v>
      </c>
      <c r="B297" s="308" t="s">
        <v>90</v>
      </c>
      <c r="C297" s="309">
        <v>221403372.02000001</v>
      </c>
      <c r="D297" s="309">
        <v>216441115.16</v>
      </c>
      <c r="E297" s="310">
        <v>-2.2412742925847393</v>
      </c>
      <c r="F297" s="309">
        <v>216441115.16</v>
      </c>
    </row>
    <row r="298" spans="1:6" ht="15">
      <c r="A298" s="308">
        <v>533</v>
      </c>
      <c r="B298" s="308" t="s">
        <v>890</v>
      </c>
      <c r="C298" s="309">
        <v>335525.59999999998</v>
      </c>
      <c r="D298" s="309">
        <v>388261.27</v>
      </c>
      <c r="E298" s="310">
        <v>15.717331255796887</v>
      </c>
      <c r="F298" s="309">
        <v>388261.27</v>
      </c>
    </row>
    <row r="299" spans="1:6" ht="15">
      <c r="A299" s="308">
        <v>537</v>
      </c>
      <c r="B299" s="308" t="s">
        <v>85</v>
      </c>
      <c r="C299" s="309">
        <v>171272744.81</v>
      </c>
      <c r="D299" s="309">
        <v>60588081.539999999</v>
      </c>
      <c r="E299" s="310">
        <v>-64.624796778253952</v>
      </c>
      <c r="F299" s="309">
        <v>60588081.539999999</v>
      </c>
    </row>
    <row r="300" spans="1:6" ht="15">
      <c r="A300" s="308">
        <v>538</v>
      </c>
      <c r="B300" s="308" t="s">
        <v>89</v>
      </c>
      <c r="C300" s="309">
        <v>4231719.55</v>
      </c>
      <c r="D300" s="309">
        <v>0</v>
      </c>
      <c r="E300" s="310">
        <v>-100</v>
      </c>
      <c r="F300" s="309">
        <v>0</v>
      </c>
    </row>
    <row r="301" spans="1:6" ht="15">
      <c r="A301" s="308">
        <v>539</v>
      </c>
      <c r="B301" s="308" t="s">
        <v>94</v>
      </c>
      <c r="C301" s="309">
        <v>189896713.91999999</v>
      </c>
      <c r="D301" s="309">
        <v>9322911.4100000001</v>
      </c>
      <c r="E301" s="310">
        <v>-95.090535682503926</v>
      </c>
      <c r="F301" s="309">
        <v>9322911.4100000001</v>
      </c>
    </row>
    <row r="302" spans="1:6" ht="15">
      <c r="A302" s="308">
        <v>542</v>
      </c>
      <c r="B302" s="308" t="s">
        <v>897</v>
      </c>
      <c r="C302" s="309">
        <v>817010.51</v>
      </c>
      <c r="D302" s="309">
        <v>891227.04</v>
      </c>
      <c r="E302" s="310">
        <v>9.0839137430435279</v>
      </c>
      <c r="F302" s="309">
        <v>891227.04</v>
      </c>
    </row>
    <row r="303" spans="1:6" ht="15">
      <c r="A303" s="308">
        <v>551</v>
      </c>
      <c r="B303" s="308" t="s">
        <v>87</v>
      </c>
      <c r="C303" s="309">
        <v>11164157.470000001</v>
      </c>
      <c r="D303" s="309">
        <v>11419638.34</v>
      </c>
      <c r="E303" s="310">
        <v>2.2884026016877668</v>
      </c>
      <c r="F303" s="309">
        <v>11419638.34</v>
      </c>
    </row>
    <row r="304" spans="1:6" ht="15">
      <c r="A304" s="308">
        <v>554</v>
      </c>
      <c r="B304" s="308" t="s">
        <v>901</v>
      </c>
      <c r="C304" s="309">
        <v>3144672.05</v>
      </c>
      <c r="D304" s="309">
        <v>3387309.86</v>
      </c>
      <c r="E304" s="310">
        <v>7.7158382859032963</v>
      </c>
      <c r="F304" s="309">
        <v>3387309.86</v>
      </c>
    </row>
    <row r="305" spans="1:6" ht="15">
      <c r="A305" s="308">
        <v>555</v>
      </c>
      <c r="B305" s="316" t="s">
        <v>2515</v>
      </c>
      <c r="C305" s="309">
        <v>19157458.309999999</v>
      </c>
      <c r="D305" s="309">
        <v>19325235.629999999</v>
      </c>
      <c r="E305" s="310">
        <v>0.87578068700492617</v>
      </c>
      <c r="F305" s="309">
        <v>19323936.960000001</v>
      </c>
    </row>
    <row r="306" spans="1:6" ht="15">
      <c r="A306" s="308">
        <v>556</v>
      </c>
      <c r="B306" s="316" t="s">
        <v>2516</v>
      </c>
      <c r="C306" s="309">
        <v>12798498.960000001</v>
      </c>
      <c r="D306" s="309">
        <v>13011396.98</v>
      </c>
      <c r="E306" s="310">
        <v>1.6634608532249282</v>
      </c>
      <c r="F306" s="309">
        <v>13011396.98</v>
      </c>
    </row>
    <row r="307" spans="1:6" ht="15">
      <c r="A307" s="308">
        <v>557</v>
      </c>
      <c r="B307" s="308" t="s">
        <v>919</v>
      </c>
      <c r="C307" s="309">
        <v>895503.68</v>
      </c>
      <c r="D307" s="309">
        <v>725959.51</v>
      </c>
      <c r="E307" s="310">
        <v>-18.932827836062049</v>
      </c>
      <c r="F307" s="309">
        <v>725959.51</v>
      </c>
    </row>
    <row r="308" spans="1:6" ht="15">
      <c r="A308" s="308">
        <v>576</v>
      </c>
      <c r="B308" s="308" t="s">
        <v>920</v>
      </c>
      <c r="C308" s="309">
        <v>7049645.3200000003</v>
      </c>
      <c r="D308" s="309">
        <v>7969702.6699999999</v>
      </c>
      <c r="E308" s="310">
        <v>13.051115456685125</v>
      </c>
      <c r="F308" s="309">
        <v>7969702.6699999999</v>
      </c>
    </row>
    <row r="309" spans="1:6" ht="15">
      <c r="A309" s="308">
        <v>578</v>
      </c>
      <c r="B309" s="308" t="s">
        <v>892</v>
      </c>
      <c r="C309" s="309">
        <v>332684.89</v>
      </c>
      <c r="D309" s="309">
        <v>250642.85</v>
      </c>
      <c r="E309" s="310">
        <v>-24.66058497577092</v>
      </c>
      <c r="F309" s="309">
        <v>250642.85</v>
      </c>
    </row>
    <row r="310" spans="1:6" ht="15">
      <c r="A310" s="308">
        <v>580</v>
      </c>
      <c r="B310" s="308" t="s">
        <v>902</v>
      </c>
      <c r="C310" s="309">
        <v>6132692.2300000004</v>
      </c>
      <c r="D310" s="309">
        <v>6174390.9199999999</v>
      </c>
      <c r="E310" s="310">
        <v>0.67994101833477261</v>
      </c>
      <c r="F310" s="309">
        <v>6174390.9199999999</v>
      </c>
    </row>
    <row r="311" spans="1:6" ht="15">
      <c r="A311" s="308">
        <v>582</v>
      </c>
      <c r="B311" s="308" t="s">
        <v>903</v>
      </c>
      <c r="C311" s="309">
        <v>53443281.549999997</v>
      </c>
      <c r="D311" s="309">
        <v>52080405.359999999</v>
      </c>
      <c r="E311" s="310">
        <v>-2.5501356774376398</v>
      </c>
      <c r="F311" s="309">
        <v>52030073.039999999</v>
      </c>
    </row>
    <row r="312" spans="1:6" ht="15">
      <c r="A312" s="308">
        <v>592</v>
      </c>
      <c r="B312" s="308" t="s">
        <v>904</v>
      </c>
      <c r="C312" s="309">
        <v>1333901.46</v>
      </c>
      <c r="D312" s="309">
        <v>1318048.07</v>
      </c>
      <c r="E312" s="310">
        <v>-1.1884978370141299</v>
      </c>
      <c r="F312" s="309">
        <v>1318048.07</v>
      </c>
    </row>
    <row r="313" spans="1:6" ht="15">
      <c r="A313" s="308">
        <v>601</v>
      </c>
      <c r="B313" s="308" t="s">
        <v>84</v>
      </c>
      <c r="C313" s="309">
        <v>220838487.84999999</v>
      </c>
      <c r="D313" s="309">
        <v>226429778.77000001</v>
      </c>
      <c r="E313" s="310">
        <v>2.5318462259159218</v>
      </c>
      <c r="F313" s="309">
        <v>226429778.77000001</v>
      </c>
    </row>
    <row r="314" spans="1:6" ht="15">
      <c r="A314" s="308">
        <v>608</v>
      </c>
      <c r="B314" s="308" t="s">
        <v>906</v>
      </c>
      <c r="C314" s="309">
        <v>13567892.140000001</v>
      </c>
      <c r="D314" s="309">
        <v>13037692.029999999</v>
      </c>
      <c r="E314" s="310">
        <v>-3.9077559323817059</v>
      </c>
      <c r="F314" s="309">
        <v>13037692.029999999</v>
      </c>
    </row>
    <row r="315" spans="1:6" ht="15">
      <c r="A315" s="308">
        <v>644</v>
      </c>
      <c r="B315" s="308" t="s">
        <v>913</v>
      </c>
      <c r="C315" s="309">
        <v>40482973.859999999</v>
      </c>
      <c r="D315" s="309">
        <v>38222303.759999998</v>
      </c>
      <c r="E315" s="310">
        <v>-5.5842490915266021</v>
      </c>
      <c r="F315" s="309">
        <v>38222303.759999998</v>
      </c>
    </row>
    <row r="316" spans="1:6" ht="15">
      <c r="A316" s="308">
        <v>696</v>
      </c>
      <c r="B316" s="308" t="s">
        <v>914</v>
      </c>
      <c r="C316" s="309">
        <v>676128590.30999994</v>
      </c>
      <c r="D316" s="309">
        <v>594370271.57000005</v>
      </c>
      <c r="E316" s="310">
        <v>-12.092125656528488</v>
      </c>
      <c r="F316" s="309">
        <v>594370271.57000005</v>
      </c>
    </row>
    <row r="317" spans="1:6" ht="15">
      <c r="A317" s="308">
        <v>701</v>
      </c>
      <c r="B317" s="308" t="s">
        <v>83</v>
      </c>
      <c r="C317" s="309">
        <v>18482058.440000001</v>
      </c>
      <c r="D317" s="309">
        <v>18577763.399999999</v>
      </c>
      <c r="E317" s="310">
        <v>0.51782630333462554</v>
      </c>
      <c r="F317" s="309">
        <v>18577763.399999999</v>
      </c>
    </row>
    <row r="318" spans="1:6" ht="15">
      <c r="A318" s="308">
        <v>709</v>
      </c>
      <c r="B318" s="308" t="s">
        <v>922</v>
      </c>
      <c r="C318" s="309">
        <v>18847922.829999998</v>
      </c>
      <c r="D318" s="309">
        <v>20029235.780000001</v>
      </c>
      <c r="E318" s="310">
        <v>6.267602858176617</v>
      </c>
      <c r="F318" s="309">
        <v>20009047.399999999</v>
      </c>
    </row>
    <row r="319" spans="1:6" ht="15">
      <c r="A319" s="308">
        <v>710</v>
      </c>
      <c r="B319" s="308" t="s">
        <v>923</v>
      </c>
      <c r="C319" s="309">
        <v>2914786.82</v>
      </c>
      <c r="D319" s="309">
        <v>3404672.44</v>
      </c>
      <c r="E319" s="310">
        <v>16.806910770922183</v>
      </c>
      <c r="F319" s="309">
        <v>3404672.44</v>
      </c>
    </row>
    <row r="320" spans="1:6" ht="15">
      <c r="A320" s="308">
        <v>711</v>
      </c>
      <c r="B320" s="308" t="s">
        <v>924</v>
      </c>
      <c r="C320" s="309">
        <v>93425863.719999999</v>
      </c>
      <c r="D320" s="309">
        <v>108988869.11</v>
      </c>
      <c r="E320" s="310">
        <v>16.658133808259752</v>
      </c>
      <c r="F320" s="309">
        <v>108988869.11</v>
      </c>
    </row>
    <row r="321" spans="1:6" ht="15">
      <c r="A321" s="308">
        <v>712</v>
      </c>
      <c r="B321" s="308" t="s">
        <v>925</v>
      </c>
      <c r="C321" s="309">
        <v>3850818.23</v>
      </c>
      <c r="D321" s="309">
        <v>4005841.68</v>
      </c>
      <c r="E321" s="310">
        <v>4.0257275399883055</v>
      </c>
      <c r="F321" s="309">
        <v>4005841.68</v>
      </c>
    </row>
    <row r="322" spans="1:6" ht="15">
      <c r="A322" s="308">
        <v>713</v>
      </c>
      <c r="B322" s="308" t="s">
        <v>926</v>
      </c>
      <c r="C322" s="309">
        <v>12571688.050000001</v>
      </c>
      <c r="D322" s="309">
        <v>12889300.74</v>
      </c>
      <c r="E322" s="310">
        <v>2.526412433531545</v>
      </c>
      <c r="F322" s="309">
        <v>12889300.74</v>
      </c>
    </row>
    <row r="323" spans="1:6" ht="15">
      <c r="A323" s="308">
        <v>714</v>
      </c>
      <c r="B323" s="308" t="s">
        <v>927</v>
      </c>
      <c r="C323" s="309">
        <v>35118143.82</v>
      </c>
      <c r="D323" s="309">
        <v>43543588.469999999</v>
      </c>
      <c r="E323" s="310">
        <v>23.991714064345437</v>
      </c>
      <c r="F323" s="309">
        <v>43543588.469999999</v>
      </c>
    </row>
    <row r="324" spans="1:6" ht="15">
      <c r="A324" s="308">
        <v>715</v>
      </c>
      <c r="B324" s="308" t="s">
        <v>928</v>
      </c>
      <c r="C324" s="309">
        <v>13333160.76</v>
      </c>
      <c r="D324" s="309">
        <v>15628878.08</v>
      </c>
      <c r="E324" s="310">
        <v>17.218102753903946</v>
      </c>
      <c r="F324" s="309">
        <v>15628878.08</v>
      </c>
    </row>
    <row r="325" spans="1:6" ht="15">
      <c r="A325" s="308">
        <v>716</v>
      </c>
      <c r="B325" s="308" t="s">
        <v>929</v>
      </c>
      <c r="C325" s="309">
        <v>755701.58</v>
      </c>
      <c r="D325" s="309">
        <v>770264.93</v>
      </c>
      <c r="E325" s="310">
        <v>1.9271297540492234</v>
      </c>
      <c r="F325" s="309">
        <v>770264.93</v>
      </c>
    </row>
    <row r="326" spans="1:6" ht="15">
      <c r="A326" s="308">
        <v>717</v>
      </c>
      <c r="B326" s="308" t="s">
        <v>930</v>
      </c>
      <c r="C326" s="309">
        <v>8778744.0399999991</v>
      </c>
      <c r="D326" s="309">
        <v>9938881.5600000005</v>
      </c>
      <c r="E326" s="310">
        <v>13.215301809847524</v>
      </c>
      <c r="F326" s="309">
        <v>9938881.5600000005</v>
      </c>
    </row>
    <row r="327" spans="1:6" ht="15">
      <c r="A327" s="308">
        <v>718</v>
      </c>
      <c r="B327" s="308" t="s">
        <v>931</v>
      </c>
      <c r="C327" s="309">
        <v>3890023.4</v>
      </c>
      <c r="D327" s="309">
        <v>4207972.9800000004</v>
      </c>
      <c r="E327" s="310">
        <v>8.1734618871444464</v>
      </c>
      <c r="F327" s="309">
        <v>4207972.9800000004</v>
      </c>
    </row>
    <row r="328" spans="1:6" ht="15">
      <c r="A328" s="308">
        <v>719</v>
      </c>
      <c r="B328" s="308" t="s">
        <v>932</v>
      </c>
      <c r="C328" s="309">
        <v>10570266.84</v>
      </c>
      <c r="D328" s="309">
        <v>9232988.0199999996</v>
      </c>
      <c r="E328" s="310">
        <v>-12.651325082347686</v>
      </c>
      <c r="F328" s="309">
        <v>9232988.0199999996</v>
      </c>
    </row>
    <row r="329" spans="1:6" ht="15">
      <c r="A329" s="308">
        <v>720</v>
      </c>
      <c r="B329" s="308" t="s">
        <v>933</v>
      </c>
      <c r="C329" s="309">
        <v>10242860.34</v>
      </c>
      <c r="D329" s="309">
        <v>8175861.6200000001</v>
      </c>
      <c r="E329" s="310">
        <v>-20.179897522648442</v>
      </c>
      <c r="F329" s="309">
        <v>8175861.6200000001</v>
      </c>
    </row>
    <row r="330" spans="1:6" ht="15">
      <c r="A330" s="308">
        <v>721</v>
      </c>
      <c r="B330" s="308" t="s">
        <v>934</v>
      </c>
      <c r="C330" s="309">
        <v>108897858.05</v>
      </c>
      <c r="D330" s="309">
        <v>111646786.27</v>
      </c>
      <c r="E330" s="310">
        <v>2.5243179886401803</v>
      </c>
      <c r="F330" s="309">
        <v>111646786.27</v>
      </c>
    </row>
    <row r="331" spans="1:6" ht="15">
      <c r="A331" s="308">
        <v>723</v>
      </c>
      <c r="B331" s="308" t="s">
        <v>935</v>
      </c>
      <c r="C331" s="309">
        <v>87520712.469999999</v>
      </c>
      <c r="D331" s="309">
        <v>84221239.109999999</v>
      </c>
      <c r="E331" s="310">
        <v>-3.7699343011301236</v>
      </c>
      <c r="F331" s="309">
        <v>83892822.700000003</v>
      </c>
    </row>
    <row r="332" spans="1:6" ht="15">
      <c r="A332" s="308">
        <v>724</v>
      </c>
      <c r="B332" s="308" t="s">
        <v>936</v>
      </c>
      <c r="C332" s="309">
        <v>34576043.719999999</v>
      </c>
      <c r="D332" s="309">
        <v>28145099.960000001</v>
      </c>
      <c r="E332" s="310">
        <v>-18.599420489164046</v>
      </c>
      <c r="F332" s="309">
        <v>27977333.800000001</v>
      </c>
    </row>
    <row r="333" spans="1:6" ht="15">
      <c r="A333" s="308">
        <v>727</v>
      </c>
      <c r="B333" s="308" t="s">
        <v>937</v>
      </c>
      <c r="C333" s="309">
        <v>1907163.08</v>
      </c>
      <c r="D333" s="309">
        <v>1880207.23</v>
      </c>
      <c r="E333" s="310">
        <v>-1.4134003684677081</v>
      </c>
      <c r="F333" s="309">
        <v>1880207.23</v>
      </c>
    </row>
    <row r="334" spans="1:6" ht="15">
      <c r="A334" s="308">
        <v>729</v>
      </c>
      <c r="B334" s="308" t="s">
        <v>938</v>
      </c>
      <c r="C334" s="309">
        <v>31831995.52</v>
      </c>
      <c r="D334" s="309">
        <v>32171719.309999999</v>
      </c>
      <c r="E334" s="310">
        <v>1.0672400031802942</v>
      </c>
      <c r="F334" s="309">
        <v>31503313.329999998</v>
      </c>
    </row>
    <row r="335" spans="1:6" ht="15">
      <c r="A335" s="308">
        <v>730</v>
      </c>
      <c r="B335" s="308" t="s">
        <v>939</v>
      </c>
      <c r="C335" s="309">
        <v>25882554.210000001</v>
      </c>
      <c r="D335" s="309">
        <v>32164072.699999999</v>
      </c>
      <c r="E335" s="310">
        <v>24.269314531457901</v>
      </c>
      <c r="F335" s="309">
        <v>32164072.699999999</v>
      </c>
    </row>
    <row r="336" spans="1:6" ht="15">
      <c r="A336" s="308">
        <v>731</v>
      </c>
      <c r="B336" s="308" t="s">
        <v>940</v>
      </c>
      <c r="C336" s="309">
        <v>9158251.6099999994</v>
      </c>
      <c r="D336" s="309">
        <v>10108596.140000001</v>
      </c>
      <c r="E336" s="310">
        <v>10.376920950307907</v>
      </c>
      <c r="F336" s="309">
        <v>10108596.140000001</v>
      </c>
    </row>
    <row r="337" spans="1:6" ht="15">
      <c r="A337" s="308">
        <v>732</v>
      </c>
      <c r="B337" s="308" t="s">
        <v>941</v>
      </c>
      <c r="C337" s="309">
        <v>12244385.02</v>
      </c>
      <c r="D337" s="309">
        <v>12533537.220000001</v>
      </c>
      <c r="E337" s="310">
        <v>2.3615085570055125</v>
      </c>
      <c r="F337" s="309">
        <v>12533537.220000001</v>
      </c>
    </row>
    <row r="338" spans="1:6" ht="15">
      <c r="A338" s="308">
        <v>733</v>
      </c>
      <c r="B338" s="308" t="s">
        <v>942</v>
      </c>
      <c r="C338" s="309">
        <v>25082177.719999999</v>
      </c>
      <c r="D338" s="309">
        <v>27685623.100000001</v>
      </c>
      <c r="E338" s="310">
        <v>10.37966244025163</v>
      </c>
      <c r="F338" s="309">
        <v>27685623.100000001</v>
      </c>
    </row>
    <row r="339" spans="1:6" ht="15">
      <c r="A339" s="308">
        <v>734</v>
      </c>
      <c r="B339" s="308" t="s">
        <v>943</v>
      </c>
      <c r="C339" s="309">
        <v>7838377.9000000004</v>
      </c>
      <c r="D339" s="309">
        <v>9599592.4499999993</v>
      </c>
      <c r="E339" s="310">
        <v>22.469120173448115</v>
      </c>
      <c r="F339" s="309">
        <v>9599592.4499999993</v>
      </c>
    </row>
    <row r="340" spans="1:6" ht="15">
      <c r="A340" s="308">
        <v>735</v>
      </c>
      <c r="B340" s="308" t="s">
        <v>944</v>
      </c>
      <c r="C340" s="309">
        <v>3924435.05</v>
      </c>
      <c r="D340" s="309">
        <v>3624836.66</v>
      </c>
      <c r="E340" s="310">
        <v>-7.634178835498874</v>
      </c>
      <c r="F340" s="309">
        <v>3624836.66</v>
      </c>
    </row>
    <row r="341" spans="1:6" ht="15">
      <c r="A341" s="308">
        <v>737</v>
      </c>
      <c r="B341" s="308" t="s">
        <v>945</v>
      </c>
      <c r="C341" s="309">
        <v>5094946.63</v>
      </c>
      <c r="D341" s="309">
        <v>5622059.5300000003</v>
      </c>
      <c r="E341" s="310">
        <v>10.34579826403403</v>
      </c>
      <c r="F341" s="309">
        <v>5622059.5300000003</v>
      </c>
    </row>
    <row r="342" spans="1:6" ht="15">
      <c r="A342" s="308">
        <v>738</v>
      </c>
      <c r="B342" s="308" t="s">
        <v>946</v>
      </c>
      <c r="C342" s="309">
        <v>28408289.210000001</v>
      </c>
      <c r="D342" s="309">
        <v>28576540.420000002</v>
      </c>
      <c r="E342" s="310">
        <v>0.59226097269093836</v>
      </c>
      <c r="F342" s="309">
        <v>28576540.420000002</v>
      </c>
    </row>
    <row r="343" spans="1:6" ht="15">
      <c r="A343" s="308">
        <v>739</v>
      </c>
      <c r="B343" s="308" t="s">
        <v>947</v>
      </c>
      <c r="C343" s="309">
        <v>15055450.52</v>
      </c>
      <c r="D343" s="309">
        <v>19850047.52</v>
      </c>
      <c r="E343" s="310">
        <v>31.846253910706618</v>
      </c>
      <c r="F343" s="309">
        <v>19681006.850000001</v>
      </c>
    </row>
    <row r="344" spans="1:6" ht="15">
      <c r="A344" s="308">
        <v>742</v>
      </c>
      <c r="B344" s="308" t="s">
        <v>948</v>
      </c>
      <c r="C344" s="309">
        <v>6023953.1299999999</v>
      </c>
      <c r="D344" s="309">
        <v>5385449.6399999997</v>
      </c>
      <c r="E344" s="310">
        <v>-10.599409992421375</v>
      </c>
      <c r="F344" s="309">
        <v>5385449.6399999997</v>
      </c>
    </row>
    <row r="345" spans="1:6" ht="15">
      <c r="A345" s="308">
        <v>743</v>
      </c>
      <c r="B345" s="308" t="s">
        <v>949</v>
      </c>
      <c r="C345" s="309">
        <v>33659642.25</v>
      </c>
      <c r="D345" s="309">
        <v>31917259.280000001</v>
      </c>
      <c r="E345" s="310">
        <v>-5.176475011406275</v>
      </c>
      <c r="F345" s="309">
        <v>31917259.280000001</v>
      </c>
    </row>
    <row r="346" spans="1:6" ht="15">
      <c r="A346" s="308">
        <v>744</v>
      </c>
      <c r="B346" s="308" t="s">
        <v>950</v>
      </c>
      <c r="C346" s="309">
        <v>39709670.880000003</v>
      </c>
      <c r="D346" s="309">
        <v>40450433.579999998</v>
      </c>
      <c r="E346" s="310">
        <v>1.8654465866476992</v>
      </c>
      <c r="F346" s="309">
        <v>40450433.579999998</v>
      </c>
    </row>
    <row r="347" spans="1:6" ht="15">
      <c r="A347" s="308">
        <v>745</v>
      </c>
      <c r="B347" s="308" t="s">
        <v>951</v>
      </c>
      <c r="C347" s="309">
        <v>33279181.059999999</v>
      </c>
      <c r="D347" s="309">
        <v>28047731.59</v>
      </c>
      <c r="E347" s="310">
        <v>-15.719886437614155</v>
      </c>
      <c r="F347" s="309">
        <v>27152222.34</v>
      </c>
    </row>
    <row r="348" spans="1:6" ht="15">
      <c r="A348" s="308">
        <v>746</v>
      </c>
      <c r="B348" s="308" t="s">
        <v>952</v>
      </c>
      <c r="C348" s="309">
        <v>30629405.449999999</v>
      </c>
      <c r="D348" s="309">
        <v>30728943.32</v>
      </c>
      <c r="E348" s="310">
        <v>0.32497486822748972</v>
      </c>
      <c r="F348" s="309">
        <v>30456746.010000002</v>
      </c>
    </row>
    <row r="349" spans="1:6" ht="15">
      <c r="A349" s="308">
        <v>749</v>
      </c>
      <c r="B349" s="308" t="s">
        <v>2691</v>
      </c>
      <c r="C349" s="309">
        <v>4209424.34</v>
      </c>
      <c r="D349" s="309">
        <v>4479721.12</v>
      </c>
      <c r="E349" s="310">
        <v>6.4212290842600179</v>
      </c>
      <c r="F349" s="309">
        <v>4479721.12</v>
      </c>
    </row>
    <row r="350" spans="1:6" ht="15">
      <c r="A350" s="308">
        <v>750</v>
      </c>
      <c r="B350" s="308" t="s">
        <v>953</v>
      </c>
      <c r="C350" s="309">
        <v>10872224.199999999</v>
      </c>
      <c r="D350" s="309">
        <v>9066268.9600000009</v>
      </c>
      <c r="E350" s="310">
        <v>-16.610724786194147</v>
      </c>
      <c r="F350" s="309">
        <v>9066268.9600000009</v>
      </c>
    </row>
    <row r="351" spans="1:6" ht="15">
      <c r="A351" s="308">
        <v>751</v>
      </c>
      <c r="B351" s="308" t="s">
        <v>954</v>
      </c>
      <c r="C351" s="309">
        <v>14008402.029999999</v>
      </c>
      <c r="D351" s="309">
        <v>13972322.49</v>
      </c>
      <c r="E351" s="310">
        <v>-0.25755642879703322</v>
      </c>
      <c r="F351" s="309">
        <v>13972322.49</v>
      </c>
    </row>
    <row r="352" spans="1:6" ht="15">
      <c r="A352" s="308">
        <v>752</v>
      </c>
      <c r="B352" s="308" t="s">
        <v>955</v>
      </c>
      <c r="C352" s="309">
        <v>27102909.370000001</v>
      </c>
      <c r="D352" s="309">
        <v>21726893.460000001</v>
      </c>
      <c r="E352" s="310">
        <v>-19.835567601279994</v>
      </c>
      <c r="F352" s="309">
        <v>21726893.460000001</v>
      </c>
    </row>
    <row r="353" spans="1:6" ht="15">
      <c r="A353" s="308">
        <v>753</v>
      </c>
      <c r="B353" s="308" t="s">
        <v>956</v>
      </c>
      <c r="C353" s="309">
        <v>9374415.3200000003</v>
      </c>
      <c r="D353" s="309">
        <v>10539765.699999999</v>
      </c>
      <c r="E353" s="310">
        <v>12.431179334606213</v>
      </c>
      <c r="F353" s="309">
        <v>10539765.699999999</v>
      </c>
    </row>
    <row r="354" spans="1:6" ht="15">
      <c r="A354" s="308">
        <v>754</v>
      </c>
      <c r="B354" s="308" t="s">
        <v>957</v>
      </c>
      <c r="C354" s="309">
        <v>18019341.629999999</v>
      </c>
      <c r="D354" s="309">
        <v>17935137.879999999</v>
      </c>
      <c r="E354" s="310">
        <v>-0.46729648468294233</v>
      </c>
      <c r="F354" s="309">
        <v>17935137.879999999</v>
      </c>
    </row>
    <row r="355" spans="1:6" ht="15">
      <c r="A355" s="308">
        <v>755</v>
      </c>
      <c r="B355" s="308" t="s">
        <v>958</v>
      </c>
      <c r="C355" s="309">
        <v>8560031.6899999995</v>
      </c>
      <c r="D355" s="309">
        <v>8699744.0999999996</v>
      </c>
      <c r="E355" s="310">
        <v>1.6321482800491849</v>
      </c>
      <c r="F355" s="309">
        <v>8699744.0999999996</v>
      </c>
    </row>
    <row r="356" spans="1:6" ht="15">
      <c r="A356" s="308">
        <v>756</v>
      </c>
      <c r="B356" s="308" t="s">
        <v>959</v>
      </c>
      <c r="C356" s="309">
        <v>1739335.73</v>
      </c>
      <c r="D356" s="309">
        <v>2310452.86</v>
      </c>
      <c r="E356" s="310">
        <v>32.835358933263556</v>
      </c>
      <c r="F356" s="309">
        <v>2310452.86</v>
      </c>
    </row>
    <row r="357" spans="1:6" ht="15">
      <c r="A357" s="308">
        <v>757</v>
      </c>
      <c r="B357" s="308" t="s">
        <v>960</v>
      </c>
      <c r="C357" s="309">
        <v>11802347.720000001</v>
      </c>
      <c r="D357" s="309">
        <v>11953604.4</v>
      </c>
      <c r="E357" s="310">
        <v>1.2815812886421185</v>
      </c>
      <c r="F357" s="309">
        <v>11953604.4</v>
      </c>
    </row>
    <row r="358" spans="1:6" ht="15">
      <c r="A358" s="308">
        <v>758</v>
      </c>
      <c r="B358" s="308" t="s">
        <v>961</v>
      </c>
      <c r="C358" s="309">
        <v>309891.84999999998</v>
      </c>
      <c r="D358" s="309">
        <v>436859.64</v>
      </c>
      <c r="E358" s="310">
        <v>40.971645430494554</v>
      </c>
      <c r="F358" s="309">
        <v>436859.64</v>
      </c>
    </row>
    <row r="359" spans="1:6" ht="15">
      <c r="A359" s="308">
        <v>759</v>
      </c>
      <c r="B359" s="308" t="s">
        <v>962</v>
      </c>
      <c r="C359" s="309">
        <v>7444594.1200000001</v>
      </c>
      <c r="D359" s="309">
        <v>6529245.04</v>
      </c>
      <c r="E359" s="310">
        <v>-12.295486701429468</v>
      </c>
      <c r="F359" s="309">
        <v>6529245.04</v>
      </c>
    </row>
    <row r="360" spans="1:6" ht="15">
      <c r="A360" s="308">
        <v>760</v>
      </c>
      <c r="B360" s="308" t="s">
        <v>963</v>
      </c>
      <c r="C360" s="309">
        <v>12334031.07</v>
      </c>
      <c r="D360" s="309">
        <v>12300810.220000001</v>
      </c>
      <c r="E360" s="310">
        <v>-0.26934300563586655</v>
      </c>
      <c r="F360" s="309">
        <v>12300810.220000001</v>
      </c>
    </row>
    <row r="361" spans="1:6" ht="15">
      <c r="A361" s="308">
        <v>761</v>
      </c>
      <c r="B361" s="308" t="s">
        <v>964</v>
      </c>
      <c r="C361" s="309">
        <v>7050944.6600000001</v>
      </c>
      <c r="D361" s="309">
        <v>6851693.8300000001</v>
      </c>
      <c r="E361" s="310">
        <v>-2.8258742566843527</v>
      </c>
      <c r="F361" s="309">
        <v>6851693.8300000001</v>
      </c>
    </row>
    <row r="362" spans="1:6" ht="15">
      <c r="A362" s="308">
        <v>763</v>
      </c>
      <c r="B362" s="308" t="s">
        <v>965</v>
      </c>
      <c r="C362" s="309">
        <v>8518031.9100000001</v>
      </c>
      <c r="D362" s="309">
        <v>8238459.1799999997</v>
      </c>
      <c r="E362" s="310">
        <v>-3.2821282304869936</v>
      </c>
      <c r="F362" s="309">
        <v>8207448.6699999999</v>
      </c>
    </row>
    <row r="363" spans="1:6" ht="15">
      <c r="A363" s="308">
        <v>764</v>
      </c>
      <c r="B363" s="308" t="s">
        <v>966</v>
      </c>
      <c r="C363" s="309">
        <v>3502462.56</v>
      </c>
      <c r="D363" s="309">
        <v>3410634.74</v>
      </c>
      <c r="E363" s="310">
        <v>-2.6218073263287027</v>
      </c>
      <c r="F363" s="309">
        <v>3410634.74</v>
      </c>
    </row>
    <row r="364" spans="1:6" ht="15">
      <c r="A364" s="308">
        <v>765</v>
      </c>
      <c r="B364" s="308" t="s">
        <v>967</v>
      </c>
      <c r="C364" s="309">
        <v>2660530.9700000002</v>
      </c>
      <c r="D364" s="309">
        <v>2663607.91</v>
      </c>
      <c r="E364" s="310">
        <v>0.11565135060239287</v>
      </c>
      <c r="F364" s="309">
        <v>2663607.91</v>
      </c>
    </row>
    <row r="365" spans="1:6" ht="15">
      <c r="A365" s="308">
        <v>768</v>
      </c>
      <c r="B365" s="308" t="s">
        <v>968</v>
      </c>
      <c r="C365" s="309">
        <v>482687.68</v>
      </c>
      <c r="D365" s="309">
        <v>432457.76</v>
      </c>
      <c r="E365" s="310">
        <v>-10.406298333531112</v>
      </c>
      <c r="F365" s="309">
        <v>432457.76</v>
      </c>
    </row>
    <row r="366" spans="1:6" ht="15">
      <c r="A366" s="308">
        <v>769</v>
      </c>
      <c r="B366" s="308" t="s">
        <v>969</v>
      </c>
      <c r="C366" s="309">
        <v>546163.68000000005</v>
      </c>
      <c r="D366" s="309">
        <v>600748.24</v>
      </c>
      <c r="E366" s="310">
        <v>9.9941761048629107</v>
      </c>
      <c r="F366" s="309">
        <v>600748.24</v>
      </c>
    </row>
    <row r="367" spans="1:6" ht="15">
      <c r="A367" s="308">
        <v>770</v>
      </c>
      <c r="B367" s="308" t="s">
        <v>2689</v>
      </c>
      <c r="C367" s="309">
        <v>2185362.2799999998</v>
      </c>
      <c r="D367" s="309">
        <v>2111464.7000000002</v>
      </c>
      <c r="E367" s="310">
        <v>-3.3814796144463339</v>
      </c>
      <c r="F367" s="309">
        <v>2111464.7000000002</v>
      </c>
    </row>
    <row r="368" spans="1:6" ht="15">
      <c r="A368" s="308">
        <v>771</v>
      </c>
      <c r="B368" s="308" t="s">
        <v>970</v>
      </c>
      <c r="C368" s="309">
        <v>6546198.6299999999</v>
      </c>
      <c r="D368" s="309">
        <v>6792998.6100000003</v>
      </c>
      <c r="E368" s="310">
        <v>3.7701266635717783</v>
      </c>
      <c r="F368" s="309">
        <v>6792998.6100000003</v>
      </c>
    </row>
    <row r="369" spans="1:6" ht="15">
      <c r="A369" s="308">
        <v>772</v>
      </c>
      <c r="B369" s="308" t="s">
        <v>971</v>
      </c>
      <c r="C369" s="309">
        <v>7658575.8899999997</v>
      </c>
      <c r="D369" s="309">
        <v>7521243.4199999999</v>
      </c>
      <c r="E369" s="310">
        <v>-1.7931854691068387</v>
      </c>
      <c r="F369" s="309">
        <v>7521243.4199999999</v>
      </c>
    </row>
    <row r="370" spans="1:6" ht="15">
      <c r="A370" s="308">
        <v>773</v>
      </c>
      <c r="B370" s="308" t="s">
        <v>972</v>
      </c>
      <c r="C370" s="309">
        <v>2377318.2999999998</v>
      </c>
      <c r="D370" s="309">
        <v>2533983.46</v>
      </c>
      <c r="E370" s="310">
        <v>6.589995121814364</v>
      </c>
      <c r="F370" s="309">
        <v>2533983.46</v>
      </c>
    </row>
    <row r="371" spans="1:6" ht="15">
      <c r="A371" s="308">
        <v>774</v>
      </c>
      <c r="B371" s="308" t="s">
        <v>973</v>
      </c>
      <c r="C371" s="309">
        <v>5257474.33</v>
      </c>
      <c r="D371" s="309">
        <v>5452127.9800000004</v>
      </c>
      <c r="E371" s="310">
        <v>3.7024175066205292</v>
      </c>
      <c r="F371" s="309">
        <v>4948917.6900000004</v>
      </c>
    </row>
    <row r="372" spans="1:6" ht="15">
      <c r="A372" s="308">
        <v>781</v>
      </c>
      <c r="B372" s="308" t="s">
        <v>974</v>
      </c>
      <c r="C372" s="309">
        <v>4871608.8</v>
      </c>
      <c r="D372" s="309">
        <v>5042054.1900000004</v>
      </c>
      <c r="E372" s="310">
        <v>3.498749530134698</v>
      </c>
      <c r="F372" s="309">
        <v>5042054.1900000004</v>
      </c>
    </row>
    <row r="373" spans="1:6" ht="15">
      <c r="A373" s="308">
        <v>783</v>
      </c>
      <c r="B373" s="308" t="s">
        <v>975</v>
      </c>
      <c r="C373" s="309">
        <v>782315.65</v>
      </c>
      <c r="D373" s="309">
        <v>950053.74</v>
      </c>
      <c r="E373" s="310">
        <v>21.441228997528039</v>
      </c>
      <c r="F373" s="309">
        <v>950053.74</v>
      </c>
    </row>
    <row r="374" spans="1:6" ht="15">
      <c r="A374" s="308">
        <v>784</v>
      </c>
      <c r="B374" s="308" t="s">
        <v>976</v>
      </c>
      <c r="C374" s="309">
        <v>6327132.4000000004</v>
      </c>
      <c r="D374" s="309">
        <v>6412871.04</v>
      </c>
      <c r="E374" s="310">
        <v>1.3550947661534578</v>
      </c>
      <c r="F374" s="309">
        <v>6412871.04</v>
      </c>
    </row>
    <row r="375" spans="1:6" ht="15">
      <c r="A375" s="308">
        <v>785</v>
      </c>
      <c r="B375" s="308" t="s">
        <v>977</v>
      </c>
      <c r="C375" s="309">
        <v>6695001.1600000001</v>
      </c>
      <c r="D375" s="309">
        <v>7457987.7800000003</v>
      </c>
      <c r="E375" s="310">
        <v>11.396362775238117</v>
      </c>
      <c r="F375" s="309">
        <v>7131217.5199999996</v>
      </c>
    </row>
    <row r="376" spans="1:6" ht="15">
      <c r="A376" s="308">
        <v>787</v>
      </c>
      <c r="B376" s="308" t="s">
        <v>978</v>
      </c>
      <c r="C376" s="309">
        <v>1057834.8</v>
      </c>
      <c r="D376" s="309">
        <v>1319163.58</v>
      </c>
      <c r="E376" s="310">
        <v>24.704120151842236</v>
      </c>
      <c r="F376" s="309">
        <v>1319163.58</v>
      </c>
    </row>
    <row r="377" spans="1:6" ht="15">
      <c r="A377" s="308">
        <v>788</v>
      </c>
      <c r="B377" s="308" t="s">
        <v>979</v>
      </c>
      <c r="C377" s="309">
        <v>805653.86</v>
      </c>
      <c r="D377" s="309">
        <v>1517201.67</v>
      </c>
      <c r="E377" s="310">
        <v>88.319295087843301</v>
      </c>
      <c r="F377" s="309">
        <v>1517201.67</v>
      </c>
    </row>
    <row r="378" spans="1:6" ht="15">
      <c r="A378" s="308">
        <v>789</v>
      </c>
      <c r="B378" s="308" t="s">
        <v>980</v>
      </c>
      <c r="C378" s="309">
        <v>1666010.18</v>
      </c>
      <c r="D378" s="309">
        <v>1450402.87</v>
      </c>
      <c r="E378" s="310">
        <v>-12.941536167564106</v>
      </c>
      <c r="F378" s="309">
        <v>1450402.87</v>
      </c>
    </row>
    <row r="379" spans="1:6" ht="15">
      <c r="A379" s="308">
        <v>802</v>
      </c>
      <c r="B379" s="308" t="s">
        <v>96</v>
      </c>
      <c r="C379" s="309">
        <v>56179654.140000001</v>
      </c>
      <c r="D379" s="309">
        <v>58364077.780000001</v>
      </c>
      <c r="E379" s="310">
        <v>3.8882824635345834</v>
      </c>
      <c r="F379" s="309">
        <v>58364077.780000001</v>
      </c>
    </row>
    <row r="380" spans="1:6" ht="15">
      <c r="A380" s="308">
        <v>808</v>
      </c>
      <c r="B380" s="308" t="s">
        <v>854</v>
      </c>
      <c r="C380" s="309">
        <v>3829121.95</v>
      </c>
      <c r="D380" s="309">
        <v>3940964.61</v>
      </c>
      <c r="E380" s="310">
        <v>2.9208435108732873</v>
      </c>
      <c r="F380" s="309">
        <v>3940964.61</v>
      </c>
    </row>
    <row r="381" spans="1:6" ht="15">
      <c r="A381" s="308">
        <v>809</v>
      </c>
      <c r="B381" s="308" t="s">
        <v>855</v>
      </c>
      <c r="C381" s="309">
        <v>3062146.16</v>
      </c>
      <c r="D381" s="309">
        <v>2985088.76</v>
      </c>
      <c r="E381" s="310">
        <v>-2.5164507496925088</v>
      </c>
      <c r="F381" s="309">
        <v>1767629.12</v>
      </c>
    </row>
    <row r="382" spans="1:6" ht="15">
      <c r="A382" s="308">
        <v>813</v>
      </c>
      <c r="B382" s="308" t="s">
        <v>856</v>
      </c>
      <c r="C382" s="309">
        <v>268284.64</v>
      </c>
      <c r="D382" s="309">
        <v>272151.49</v>
      </c>
      <c r="E382" s="310">
        <v>1.4413236628082682</v>
      </c>
      <c r="F382" s="309">
        <v>272151.49</v>
      </c>
    </row>
    <row r="383" spans="1:6" ht="15">
      <c r="A383" s="308">
        <v>902</v>
      </c>
      <c r="B383" s="308" t="s">
        <v>857</v>
      </c>
      <c r="C383" s="309">
        <v>14792365.66</v>
      </c>
      <c r="D383" s="309">
        <v>15520480.699999999</v>
      </c>
      <c r="E383" s="310">
        <v>4.9222352714609618</v>
      </c>
      <c r="F383" s="309">
        <v>15520480.699999999</v>
      </c>
    </row>
    <row r="384" spans="1:6" ht="15">
      <c r="A384" s="308">
        <v>907</v>
      </c>
      <c r="B384" s="308" t="s">
        <v>858</v>
      </c>
      <c r="C384" s="309">
        <v>228549.86</v>
      </c>
      <c r="D384" s="309">
        <v>216973.72</v>
      </c>
      <c r="E384" s="310">
        <v>-5.0650391997614816</v>
      </c>
      <c r="F384" s="309">
        <v>216973.72</v>
      </c>
    </row>
    <row r="385" spans="1:6" ht="15">
      <c r="A385" s="308">
        <v>930</v>
      </c>
      <c r="B385" s="308" t="s">
        <v>859</v>
      </c>
      <c r="C385" s="309">
        <v>1989699.95</v>
      </c>
      <c r="D385" s="309">
        <v>2142965.29</v>
      </c>
      <c r="E385" s="310">
        <v>7.7029373197702551</v>
      </c>
      <c r="F385" s="309">
        <v>2142965.29</v>
      </c>
    </row>
    <row r="386" spans="1:6" ht="15">
      <c r="B386" s="308" t="s">
        <v>663</v>
      </c>
      <c r="C386" s="312">
        <v>10243324729.759995</v>
      </c>
      <c r="D386" s="312">
        <v>9915553663.4200058</v>
      </c>
      <c r="E386" s="313">
        <v>-3.1998503902518425</v>
      </c>
      <c r="F386" s="312">
        <v>4760439497.6399975</v>
      </c>
    </row>
    <row r="387" spans="1:6" ht="31.5" customHeight="1">
      <c r="A387" s="274" t="s">
        <v>984</v>
      </c>
      <c r="C387" s="309"/>
      <c r="D387" s="309"/>
      <c r="E387" s="310"/>
      <c r="F387" s="309"/>
    </row>
    <row r="388" spans="1:6" ht="15">
      <c r="A388" s="308">
        <v>101</v>
      </c>
      <c r="B388" s="308" t="s">
        <v>807</v>
      </c>
      <c r="C388" s="309">
        <v>17056.28</v>
      </c>
      <c r="D388" s="309">
        <v>25621.84</v>
      </c>
      <c r="E388" s="310">
        <v>50.219391332693895</v>
      </c>
      <c r="F388" s="309">
        <v>25621.84</v>
      </c>
    </row>
    <row r="389" spans="1:6" ht="15">
      <c r="A389" s="308">
        <v>102</v>
      </c>
      <c r="B389" s="308" t="s">
        <v>808</v>
      </c>
      <c r="C389" s="309">
        <v>150677.37</v>
      </c>
      <c r="D389" s="309">
        <v>394515.99</v>
      </c>
      <c r="E389" s="310">
        <v>161.82829578190808</v>
      </c>
      <c r="F389" s="309">
        <v>394515.99</v>
      </c>
    </row>
    <row r="390" spans="1:6" ht="15">
      <c r="A390" s="308">
        <v>103</v>
      </c>
      <c r="B390" s="308" t="s">
        <v>809</v>
      </c>
      <c r="C390" s="309">
        <v>1067394.5600000001</v>
      </c>
      <c r="D390" s="309">
        <v>988830.96</v>
      </c>
      <c r="E390" s="310">
        <v>-7.3603148211660443</v>
      </c>
      <c r="F390" s="309">
        <v>988830.96</v>
      </c>
    </row>
    <row r="391" spans="1:6" ht="15">
      <c r="A391" s="308">
        <v>212</v>
      </c>
      <c r="B391" s="308" t="s">
        <v>819</v>
      </c>
      <c r="C391" s="309">
        <v>583143.87</v>
      </c>
      <c r="D391" s="309">
        <v>149940.6</v>
      </c>
      <c r="E391" s="310">
        <v>-74.287545884688797</v>
      </c>
      <c r="F391" s="309">
        <v>149940.6</v>
      </c>
    </row>
    <row r="392" spans="1:6" ht="15">
      <c r="A392" s="308">
        <v>227</v>
      </c>
      <c r="B392" s="308" t="s">
        <v>828</v>
      </c>
      <c r="C392" s="309">
        <v>5174.1499999999996</v>
      </c>
      <c r="D392" s="309">
        <v>0</v>
      </c>
      <c r="E392" s="310">
        <v>-100</v>
      </c>
      <c r="F392" s="309">
        <v>0</v>
      </c>
    </row>
    <row r="393" spans="1:6" ht="15">
      <c r="A393" s="308">
        <v>300</v>
      </c>
      <c r="B393" s="308" t="s">
        <v>95</v>
      </c>
      <c r="C393" s="309">
        <v>119078.05</v>
      </c>
      <c r="D393" s="309">
        <v>0</v>
      </c>
      <c r="E393" s="310">
        <v>-100</v>
      </c>
      <c r="F393" s="309">
        <v>0</v>
      </c>
    </row>
    <row r="394" spans="1:6" ht="15">
      <c r="A394" s="308">
        <v>301</v>
      </c>
      <c r="B394" s="308" t="s">
        <v>841</v>
      </c>
      <c r="C394" s="309">
        <v>122826.34</v>
      </c>
      <c r="D394" s="309">
        <v>127233.54</v>
      </c>
      <c r="E394" s="310">
        <v>3.5881554396231272</v>
      </c>
      <c r="F394" s="309">
        <v>127233.54</v>
      </c>
    </row>
    <row r="395" spans="1:6" ht="15">
      <c r="A395" s="308">
        <v>302</v>
      </c>
      <c r="B395" s="308" t="s">
        <v>93</v>
      </c>
      <c r="C395" s="309">
        <v>32404167.920000002</v>
      </c>
      <c r="D395" s="309">
        <v>33042858.789999999</v>
      </c>
      <c r="E395" s="310">
        <v>1.9710145669433914</v>
      </c>
      <c r="F395" s="309">
        <v>33042858.789999999</v>
      </c>
    </row>
    <row r="396" spans="1:6" ht="15">
      <c r="A396" s="308">
        <v>303</v>
      </c>
      <c r="B396" s="308" t="s">
        <v>842</v>
      </c>
      <c r="C396" s="309">
        <v>55066960.57</v>
      </c>
      <c r="D396" s="309">
        <v>91203980.680000007</v>
      </c>
      <c r="E396" s="310">
        <v>65.623778280014861</v>
      </c>
      <c r="F396" s="309">
        <v>91203980.680000007</v>
      </c>
    </row>
    <row r="397" spans="1:6" ht="15">
      <c r="A397" s="308">
        <v>304</v>
      </c>
      <c r="B397" s="308" t="s">
        <v>843</v>
      </c>
      <c r="C397" s="309">
        <v>1696939.09</v>
      </c>
      <c r="D397" s="309">
        <v>1746225.8</v>
      </c>
      <c r="E397" s="310">
        <v>2.904447796060845</v>
      </c>
      <c r="F397" s="309">
        <v>1746225.8</v>
      </c>
    </row>
    <row r="398" spans="1:6" ht="15">
      <c r="A398" s="308">
        <v>305</v>
      </c>
      <c r="B398" s="308" t="s">
        <v>88</v>
      </c>
      <c r="C398" s="309">
        <v>11832708.84</v>
      </c>
      <c r="D398" s="309">
        <v>25523605.850000001</v>
      </c>
      <c r="E398" s="310">
        <v>115.70382737483129</v>
      </c>
      <c r="F398" s="309">
        <v>25523605.850000001</v>
      </c>
    </row>
    <row r="399" spans="1:6" ht="15">
      <c r="A399" s="308">
        <v>306</v>
      </c>
      <c r="B399" s="308" t="s">
        <v>844</v>
      </c>
      <c r="C399" s="309">
        <v>209555.52</v>
      </c>
      <c r="D399" s="309">
        <v>740324.16</v>
      </c>
      <c r="E399" s="310">
        <v>253.28306312331935</v>
      </c>
      <c r="F399" s="309">
        <v>740324.16</v>
      </c>
    </row>
    <row r="400" spans="1:6" ht="15">
      <c r="A400" s="308">
        <v>307</v>
      </c>
      <c r="B400" s="308" t="s">
        <v>845</v>
      </c>
      <c r="C400" s="309">
        <v>-21380</v>
      </c>
      <c r="D400" s="309">
        <v>49051.55</v>
      </c>
      <c r="E400" s="310">
        <v>329.4272684752105</v>
      </c>
      <c r="F400" s="309">
        <v>49051.55</v>
      </c>
    </row>
    <row r="401" spans="1:6" ht="15">
      <c r="A401" s="308">
        <v>308</v>
      </c>
      <c r="B401" s="308" t="s">
        <v>814</v>
      </c>
      <c r="C401" s="309">
        <v>0</v>
      </c>
      <c r="D401" s="309">
        <v>8790</v>
      </c>
      <c r="E401" s="310" t="s">
        <v>81</v>
      </c>
      <c r="F401" s="309">
        <v>8790</v>
      </c>
    </row>
    <row r="402" spans="1:6" ht="15">
      <c r="A402" s="308">
        <v>312</v>
      </c>
      <c r="B402" s="308" t="s">
        <v>862</v>
      </c>
      <c r="C402" s="309">
        <v>15252.72</v>
      </c>
      <c r="D402" s="309">
        <v>0</v>
      </c>
      <c r="E402" s="310">
        <v>-100</v>
      </c>
      <c r="F402" s="309">
        <v>0</v>
      </c>
    </row>
    <row r="403" spans="1:6" ht="15">
      <c r="A403" s="308">
        <v>313</v>
      </c>
      <c r="B403" s="308" t="s">
        <v>846</v>
      </c>
      <c r="C403" s="309">
        <v>1471996.67</v>
      </c>
      <c r="D403" s="309">
        <v>437582.68</v>
      </c>
      <c r="E403" s="310">
        <v>-70.272848511267355</v>
      </c>
      <c r="F403" s="309">
        <v>437582.68</v>
      </c>
    </row>
    <row r="404" spans="1:6" ht="15">
      <c r="A404" s="308">
        <v>320</v>
      </c>
      <c r="B404" s="308" t="s">
        <v>86</v>
      </c>
      <c r="C404" s="309">
        <v>1128443.24</v>
      </c>
      <c r="D404" s="309">
        <v>1326364.17</v>
      </c>
      <c r="E404" s="310">
        <v>17.539289791837465</v>
      </c>
      <c r="F404" s="309">
        <v>1326364.17</v>
      </c>
    </row>
    <row r="405" spans="1:6" ht="15">
      <c r="A405" s="308">
        <v>323</v>
      </c>
      <c r="B405" s="308" t="s">
        <v>917</v>
      </c>
      <c r="C405" s="309">
        <v>911972.85</v>
      </c>
      <c r="D405" s="309">
        <v>162687.21</v>
      </c>
      <c r="E405" s="310">
        <v>-82.16095906802488</v>
      </c>
      <c r="F405" s="309">
        <v>0</v>
      </c>
    </row>
    <row r="406" spans="1:6" ht="15">
      <c r="A406" s="308">
        <v>327</v>
      </c>
      <c r="B406" s="308" t="s">
        <v>982</v>
      </c>
      <c r="C406" s="309">
        <v>239870.24</v>
      </c>
      <c r="D406" s="309">
        <v>102765.39</v>
      </c>
      <c r="E406" s="310">
        <v>-57.15792421769369</v>
      </c>
      <c r="F406" s="309">
        <v>0</v>
      </c>
    </row>
    <row r="407" spans="1:6" ht="15">
      <c r="A407" s="308">
        <v>329</v>
      </c>
      <c r="B407" s="308" t="s">
        <v>863</v>
      </c>
      <c r="C407" s="309">
        <v>36402.94</v>
      </c>
      <c r="D407" s="309">
        <v>18201.47</v>
      </c>
      <c r="E407" s="310">
        <v>-50</v>
      </c>
      <c r="F407" s="309">
        <v>18201.47</v>
      </c>
    </row>
    <row r="408" spans="1:6" ht="15">
      <c r="A408" s="308">
        <v>332</v>
      </c>
      <c r="B408" s="308" t="s">
        <v>92</v>
      </c>
      <c r="C408" s="309">
        <v>-69983.22</v>
      </c>
      <c r="D408" s="309">
        <v>94921.33</v>
      </c>
      <c r="E408" s="310">
        <v>235.63441350655197</v>
      </c>
      <c r="F408" s="309">
        <v>35136.01</v>
      </c>
    </row>
    <row r="409" spans="1:6" ht="15">
      <c r="A409" s="308">
        <v>338</v>
      </c>
      <c r="B409" s="308" t="s">
        <v>983</v>
      </c>
      <c r="C409" s="309">
        <v>9293.1299999999992</v>
      </c>
      <c r="D409" s="309">
        <v>0</v>
      </c>
      <c r="E409" s="310">
        <v>-100</v>
      </c>
      <c r="F409" s="309">
        <v>0</v>
      </c>
    </row>
    <row r="410" spans="1:6" ht="15">
      <c r="A410" s="308">
        <v>347</v>
      </c>
      <c r="B410" s="308" t="s">
        <v>847</v>
      </c>
      <c r="C410" s="309">
        <v>6109790.1500000004</v>
      </c>
      <c r="D410" s="309">
        <v>3515354.55</v>
      </c>
      <c r="E410" s="310">
        <v>-42.463579538816084</v>
      </c>
      <c r="F410" s="309">
        <v>3515354.55</v>
      </c>
    </row>
    <row r="411" spans="1:6" ht="15">
      <c r="A411" s="308">
        <v>352</v>
      </c>
      <c r="B411" s="308" t="s">
        <v>848</v>
      </c>
      <c r="C411" s="309">
        <v>-15161.96</v>
      </c>
      <c r="D411" s="309">
        <v>0</v>
      </c>
      <c r="E411" s="310">
        <v>100</v>
      </c>
      <c r="F411" s="309">
        <v>0</v>
      </c>
    </row>
    <row r="412" spans="1:6" ht="15">
      <c r="A412" s="308">
        <v>360</v>
      </c>
      <c r="B412" s="308" t="s">
        <v>838</v>
      </c>
      <c r="C412" s="309">
        <v>0</v>
      </c>
      <c r="D412" s="309">
        <v>69052.679999999993</v>
      </c>
      <c r="E412" s="310" t="s">
        <v>81</v>
      </c>
      <c r="F412" s="309">
        <v>69052.679999999993</v>
      </c>
    </row>
    <row r="413" spans="1:6" ht="15">
      <c r="A413" s="308">
        <v>362</v>
      </c>
      <c r="B413" s="308" t="s">
        <v>850</v>
      </c>
      <c r="C413" s="309">
        <v>270804.62</v>
      </c>
      <c r="D413" s="309">
        <v>85850</v>
      </c>
      <c r="E413" s="310">
        <v>-68.298177483087258</v>
      </c>
      <c r="F413" s="309">
        <v>85850</v>
      </c>
    </row>
    <row r="414" spans="1:6" ht="15">
      <c r="A414" s="308">
        <v>401</v>
      </c>
      <c r="B414" s="308" t="s">
        <v>97</v>
      </c>
      <c r="C414" s="309">
        <v>14313224.529999999</v>
      </c>
      <c r="D414" s="309">
        <v>21770617.960000001</v>
      </c>
      <c r="E414" s="310">
        <v>52.101421411852897</v>
      </c>
      <c r="F414" s="309">
        <v>21770617.960000001</v>
      </c>
    </row>
    <row r="415" spans="1:6" ht="15">
      <c r="A415" s="308">
        <v>405</v>
      </c>
      <c r="B415" s="308" t="s">
        <v>91</v>
      </c>
      <c r="C415" s="309">
        <v>59726798.140000001</v>
      </c>
      <c r="D415" s="309">
        <v>60670983.490000002</v>
      </c>
      <c r="E415" s="310">
        <v>1.5808403922588063</v>
      </c>
      <c r="F415" s="309">
        <v>60670983.490000002</v>
      </c>
    </row>
    <row r="416" spans="1:6" ht="15">
      <c r="A416" s="308">
        <v>407</v>
      </c>
      <c r="B416" s="308" t="s">
        <v>910</v>
      </c>
      <c r="C416" s="309">
        <v>22473.14</v>
      </c>
      <c r="D416" s="309">
        <v>37544.83</v>
      </c>
      <c r="E416" s="310">
        <v>67.065350013393783</v>
      </c>
      <c r="F416" s="309">
        <v>37544.83</v>
      </c>
    </row>
    <row r="417" spans="1:6" ht="15">
      <c r="A417" s="308">
        <v>409</v>
      </c>
      <c r="B417" s="308" t="s">
        <v>911</v>
      </c>
      <c r="C417" s="309">
        <v>0</v>
      </c>
      <c r="D417" s="309">
        <v>7596</v>
      </c>
      <c r="E417" s="310" t="s">
        <v>81</v>
      </c>
      <c r="F417" s="309">
        <v>7596</v>
      </c>
    </row>
    <row r="418" spans="1:6" ht="15">
      <c r="A418" s="308">
        <v>450</v>
      </c>
      <c r="B418" s="308" t="s">
        <v>866</v>
      </c>
      <c r="C418" s="309">
        <v>6872.32</v>
      </c>
      <c r="D418" s="309">
        <v>9221.7099999999991</v>
      </c>
      <c r="E418" s="310">
        <v>34.186271884894758</v>
      </c>
      <c r="F418" s="309">
        <v>9221.7099999999991</v>
      </c>
    </row>
    <row r="419" spans="1:6" ht="15">
      <c r="A419" s="308">
        <v>451</v>
      </c>
      <c r="B419" s="308" t="s">
        <v>867</v>
      </c>
      <c r="C419" s="309">
        <v>83912.46</v>
      </c>
      <c r="D419" s="309">
        <v>-11</v>
      </c>
      <c r="E419" s="310">
        <v>-100.01310889944115</v>
      </c>
      <c r="F419" s="309">
        <v>-11</v>
      </c>
    </row>
    <row r="420" spans="1:6" ht="15">
      <c r="A420" s="308">
        <v>452</v>
      </c>
      <c r="B420" s="308" t="s">
        <v>868</v>
      </c>
      <c r="C420" s="309">
        <v>65538.710000000006</v>
      </c>
      <c r="D420" s="309">
        <v>43662.73</v>
      </c>
      <c r="E420" s="310">
        <v>-33.378716181627624</v>
      </c>
      <c r="F420" s="309">
        <v>43662.73</v>
      </c>
    </row>
    <row r="421" spans="1:6" ht="15">
      <c r="A421" s="308">
        <v>454</v>
      </c>
      <c r="B421" s="308" t="s">
        <v>869</v>
      </c>
      <c r="C421" s="309">
        <v>2509593.46</v>
      </c>
      <c r="D421" s="309">
        <v>3089003.54</v>
      </c>
      <c r="E421" s="310">
        <v>23.087806421044789</v>
      </c>
      <c r="F421" s="309">
        <v>3089003.54</v>
      </c>
    </row>
    <row r="422" spans="1:6" ht="15">
      <c r="A422" s="308">
        <v>455</v>
      </c>
      <c r="B422" s="308" t="s">
        <v>900</v>
      </c>
      <c r="C422" s="309">
        <v>455143.8</v>
      </c>
      <c r="D422" s="309">
        <v>1557247.73</v>
      </c>
      <c r="E422" s="310">
        <v>242.14411577176267</v>
      </c>
      <c r="F422" s="309">
        <v>1557247.73</v>
      </c>
    </row>
    <row r="423" spans="1:6" ht="15">
      <c r="A423" s="308">
        <v>456</v>
      </c>
      <c r="B423" s="308" t="s">
        <v>870</v>
      </c>
      <c r="C423" s="309">
        <v>23084.85</v>
      </c>
      <c r="D423" s="309">
        <v>0</v>
      </c>
      <c r="E423" s="310">
        <v>-100</v>
      </c>
      <c r="F423" s="309">
        <v>0</v>
      </c>
    </row>
    <row r="424" spans="1:6" ht="15">
      <c r="A424" s="308">
        <v>457</v>
      </c>
      <c r="B424" s="308" t="s">
        <v>871</v>
      </c>
      <c r="C424" s="309">
        <v>7761.91</v>
      </c>
      <c r="D424" s="309">
        <v>0</v>
      </c>
      <c r="E424" s="310">
        <v>-100</v>
      </c>
      <c r="F424" s="309">
        <v>0</v>
      </c>
    </row>
    <row r="425" spans="1:6" ht="15">
      <c r="A425" s="308">
        <v>458</v>
      </c>
      <c r="B425" s="308" t="s">
        <v>872</v>
      </c>
      <c r="C425" s="309">
        <v>2520767.9300000002</v>
      </c>
      <c r="D425" s="309">
        <v>937161</v>
      </c>
      <c r="E425" s="310">
        <v>-62.822400711833879</v>
      </c>
      <c r="F425" s="309">
        <v>937161</v>
      </c>
    </row>
    <row r="426" spans="1:6" ht="15">
      <c r="A426" s="308">
        <v>459</v>
      </c>
      <c r="B426" s="308" t="s">
        <v>873</v>
      </c>
      <c r="C426" s="309">
        <v>0</v>
      </c>
      <c r="D426" s="309">
        <v>16739</v>
      </c>
      <c r="E426" s="310" t="s">
        <v>81</v>
      </c>
      <c r="F426" s="309">
        <v>16739</v>
      </c>
    </row>
    <row r="427" spans="1:6" ht="15">
      <c r="A427" s="308">
        <v>460</v>
      </c>
      <c r="B427" s="308" t="s">
        <v>874</v>
      </c>
      <c r="C427" s="309">
        <v>279324</v>
      </c>
      <c r="D427" s="309">
        <v>0</v>
      </c>
      <c r="E427" s="310">
        <v>-100</v>
      </c>
      <c r="F427" s="309">
        <v>0</v>
      </c>
    </row>
    <row r="428" spans="1:6" ht="15">
      <c r="A428" s="308">
        <v>466</v>
      </c>
      <c r="B428" s="308" t="s">
        <v>876</v>
      </c>
      <c r="C428" s="309">
        <v>7862.66</v>
      </c>
      <c r="D428" s="309">
        <v>0</v>
      </c>
      <c r="E428" s="310">
        <v>-100</v>
      </c>
      <c r="F428" s="309">
        <v>0</v>
      </c>
    </row>
    <row r="429" spans="1:6" ht="15">
      <c r="A429" s="308">
        <v>469</v>
      </c>
      <c r="B429" s="308" t="s">
        <v>877</v>
      </c>
      <c r="C429" s="309">
        <v>0</v>
      </c>
      <c r="D429" s="309">
        <v>18853.39</v>
      </c>
      <c r="E429" s="310" t="s">
        <v>81</v>
      </c>
      <c r="F429" s="309">
        <v>18853.39</v>
      </c>
    </row>
    <row r="430" spans="1:6" ht="15">
      <c r="A430" s="308">
        <v>473</v>
      </c>
      <c r="B430" s="308" t="s">
        <v>878</v>
      </c>
      <c r="C430" s="309">
        <v>48517</v>
      </c>
      <c r="D430" s="309">
        <v>-8101</v>
      </c>
      <c r="E430" s="310">
        <v>-116.69724014263041</v>
      </c>
      <c r="F430" s="309">
        <v>-8101</v>
      </c>
    </row>
    <row r="431" spans="1:6" ht="15">
      <c r="A431" s="308">
        <v>476</v>
      </c>
      <c r="B431" s="308" t="s">
        <v>879</v>
      </c>
      <c r="C431" s="309">
        <v>13268.8</v>
      </c>
      <c r="D431" s="309">
        <v>0</v>
      </c>
      <c r="E431" s="310">
        <v>-100</v>
      </c>
      <c r="F431" s="309">
        <v>0</v>
      </c>
    </row>
    <row r="432" spans="1:6" ht="15">
      <c r="A432" s="308">
        <v>477</v>
      </c>
      <c r="B432" s="308" t="s">
        <v>852</v>
      </c>
      <c r="C432" s="309">
        <v>48597.17</v>
      </c>
      <c r="D432" s="309">
        <v>34367.040000000001</v>
      </c>
      <c r="E432" s="310">
        <v>-29.281807973591871</v>
      </c>
      <c r="F432" s="309">
        <v>34367.040000000001</v>
      </c>
    </row>
    <row r="433" spans="1:6" ht="15">
      <c r="A433" s="308">
        <v>481</v>
      </c>
      <c r="B433" s="308" t="s">
        <v>880</v>
      </c>
      <c r="C433" s="309">
        <v>11196.99</v>
      </c>
      <c r="D433" s="309">
        <v>0</v>
      </c>
      <c r="E433" s="310">
        <v>-100</v>
      </c>
      <c r="F433" s="309">
        <v>0</v>
      </c>
    </row>
    <row r="434" spans="1:6" ht="15">
      <c r="A434" s="308">
        <v>503</v>
      </c>
      <c r="B434" s="308" t="s">
        <v>881</v>
      </c>
      <c r="C434" s="309">
        <v>152200.99</v>
      </c>
      <c r="D434" s="309">
        <v>100628.84</v>
      </c>
      <c r="E434" s="310">
        <v>-33.884240831810622</v>
      </c>
      <c r="F434" s="309">
        <v>100628.84</v>
      </c>
    </row>
    <row r="435" spans="1:6" ht="15">
      <c r="A435" s="308">
        <v>504</v>
      </c>
      <c r="B435" s="308" t="s">
        <v>882</v>
      </c>
      <c r="C435" s="309">
        <v>11391.86</v>
      </c>
      <c r="D435" s="309">
        <v>25067.68</v>
      </c>
      <c r="E435" s="310">
        <v>120.04905256911513</v>
      </c>
      <c r="F435" s="309">
        <v>25067.68</v>
      </c>
    </row>
    <row r="436" spans="1:6" ht="15">
      <c r="A436" s="308">
        <v>506</v>
      </c>
      <c r="B436" s="308" t="s">
        <v>918</v>
      </c>
      <c r="C436" s="309">
        <v>3275346.52</v>
      </c>
      <c r="D436" s="309">
        <v>3250983.54</v>
      </c>
      <c r="E436" s="310">
        <v>-0.74382908346442622</v>
      </c>
      <c r="F436" s="309">
        <v>34800.239999999998</v>
      </c>
    </row>
    <row r="437" spans="1:6" ht="15">
      <c r="A437" s="308">
        <v>507</v>
      </c>
      <c r="B437" s="308" t="s">
        <v>883</v>
      </c>
      <c r="C437" s="309">
        <v>78520</v>
      </c>
      <c r="D437" s="309">
        <v>70501.06</v>
      </c>
      <c r="E437" s="310">
        <v>-10.21260825267448</v>
      </c>
      <c r="F437" s="309">
        <v>70501.06</v>
      </c>
    </row>
    <row r="438" spans="1:6" ht="15">
      <c r="A438" s="308">
        <v>515</v>
      </c>
      <c r="B438" s="308" t="s">
        <v>888</v>
      </c>
      <c r="C438" s="309">
        <v>43571.3</v>
      </c>
      <c r="D438" s="309">
        <v>32497.14</v>
      </c>
      <c r="E438" s="310">
        <v>-25.416179916596484</v>
      </c>
      <c r="F438" s="309">
        <v>32497.14</v>
      </c>
    </row>
    <row r="439" spans="1:6" ht="15">
      <c r="A439" s="308">
        <v>529</v>
      </c>
      <c r="B439" s="308" t="s">
        <v>82</v>
      </c>
      <c r="C439" s="309">
        <v>27515956.52</v>
      </c>
      <c r="D439" s="309">
        <v>8835286.6899999995</v>
      </c>
      <c r="E439" s="310">
        <v>-67.890315993274427</v>
      </c>
      <c r="F439" s="309">
        <v>8835286.6899999995</v>
      </c>
    </row>
    <row r="440" spans="1:6" ht="15">
      <c r="A440" s="308">
        <v>530</v>
      </c>
      <c r="B440" s="308" t="s">
        <v>90</v>
      </c>
      <c r="C440" s="309">
        <v>350493.1</v>
      </c>
      <c r="D440" s="309">
        <v>15975</v>
      </c>
      <c r="E440" s="310">
        <v>-95.442135665438215</v>
      </c>
      <c r="F440" s="309">
        <v>15975</v>
      </c>
    </row>
    <row r="441" spans="1:6" ht="15">
      <c r="A441" s="308">
        <v>533</v>
      </c>
      <c r="B441" s="308" t="s">
        <v>890</v>
      </c>
      <c r="C441" s="309">
        <v>0</v>
      </c>
      <c r="D441" s="309">
        <v>-41.34</v>
      </c>
      <c r="E441" s="310" t="s">
        <v>81</v>
      </c>
      <c r="F441" s="309">
        <v>-41.34</v>
      </c>
    </row>
    <row r="442" spans="1:6" ht="15">
      <c r="A442" s="308">
        <v>537</v>
      </c>
      <c r="B442" s="308" t="s">
        <v>85</v>
      </c>
      <c r="C442" s="309">
        <v>6711048.4500000002</v>
      </c>
      <c r="D442" s="309">
        <v>2000119.63</v>
      </c>
      <c r="E442" s="310">
        <v>-70.196614658623119</v>
      </c>
      <c r="F442" s="309">
        <v>2000119.63</v>
      </c>
    </row>
    <row r="443" spans="1:6" ht="15">
      <c r="A443" s="308">
        <v>539</v>
      </c>
      <c r="B443" s="308" t="s">
        <v>94</v>
      </c>
      <c r="C443" s="309">
        <v>3161543.51</v>
      </c>
      <c r="D443" s="309">
        <v>0</v>
      </c>
      <c r="E443" s="310">
        <v>-100</v>
      </c>
      <c r="F443" s="309">
        <v>0</v>
      </c>
    </row>
    <row r="444" spans="1:6" ht="15">
      <c r="A444" s="308">
        <v>542</v>
      </c>
      <c r="B444" s="308" t="s">
        <v>897</v>
      </c>
      <c r="C444" s="309">
        <v>0</v>
      </c>
      <c r="D444" s="309">
        <v>15595.2</v>
      </c>
      <c r="E444" s="310" t="s">
        <v>81</v>
      </c>
      <c r="F444" s="309">
        <v>15595.2</v>
      </c>
    </row>
    <row r="445" spans="1:6" ht="15">
      <c r="A445" s="308">
        <v>551</v>
      </c>
      <c r="B445" s="308" t="s">
        <v>87</v>
      </c>
      <c r="C445" s="309">
        <v>603704.74</v>
      </c>
      <c r="D445" s="309">
        <v>1140155.28</v>
      </c>
      <c r="E445" s="310">
        <v>88.859752865283127</v>
      </c>
      <c r="F445" s="309">
        <v>1140155.28</v>
      </c>
    </row>
    <row r="446" spans="1:6" ht="15">
      <c r="A446" s="308">
        <v>554</v>
      </c>
      <c r="B446" s="308" t="s">
        <v>901</v>
      </c>
      <c r="C446" s="309">
        <v>423760.47</v>
      </c>
      <c r="D446" s="309">
        <v>1360420.72</v>
      </c>
      <c r="E446" s="310">
        <v>221.03530562914472</v>
      </c>
      <c r="F446" s="309">
        <v>1360420.72</v>
      </c>
    </row>
    <row r="447" spans="1:6" ht="15">
      <c r="A447" s="308">
        <v>555</v>
      </c>
      <c r="B447" s="316" t="s">
        <v>2515</v>
      </c>
      <c r="C447" s="309">
        <v>446163.76</v>
      </c>
      <c r="D447" s="309">
        <v>284645.23</v>
      </c>
      <c r="E447" s="310">
        <v>-36.201624712863286</v>
      </c>
      <c r="F447" s="309">
        <v>284645.23</v>
      </c>
    </row>
    <row r="448" spans="1:6" ht="15">
      <c r="A448" s="308">
        <v>556</v>
      </c>
      <c r="B448" s="316" t="s">
        <v>2516</v>
      </c>
      <c r="C448" s="309">
        <v>2464506.14</v>
      </c>
      <c r="D448" s="309">
        <v>739509.92</v>
      </c>
      <c r="E448" s="310">
        <v>-69.993585814316532</v>
      </c>
      <c r="F448" s="309">
        <v>739509.92</v>
      </c>
    </row>
    <row r="449" spans="1:6" ht="15">
      <c r="A449" s="308">
        <v>557</v>
      </c>
      <c r="B449" s="308" t="s">
        <v>919</v>
      </c>
      <c r="C449" s="309">
        <v>31585</v>
      </c>
      <c r="D449" s="309">
        <v>23174</v>
      </c>
      <c r="E449" s="310">
        <v>-26.629729301883803</v>
      </c>
      <c r="F449" s="309">
        <v>23174</v>
      </c>
    </row>
    <row r="450" spans="1:6" ht="15">
      <c r="A450" s="308">
        <v>576</v>
      </c>
      <c r="B450" s="308" t="s">
        <v>920</v>
      </c>
      <c r="C450" s="309">
        <v>8163345.3300000001</v>
      </c>
      <c r="D450" s="309">
        <v>2023405.34</v>
      </c>
      <c r="E450" s="310">
        <v>-75.213527564930288</v>
      </c>
      <c r="F450" s="309">
        <v>2023405.34</v>
      </c>
    </row>
    <row r="451" spans="1:6" ht="15">
      <c r="A451" s="308">
        <v>578</v>
      </c>
      <c r="B451" s="308" t="s">
        <v>892</v>
      </c>
      <c r="C451" s="309">
        <v>-2565</v>
      </c>
      <c r="D451" s="309">
        <v>0</v>
      </c>
      <c r="E451" s="310">
        <v>100</v>
      </c>
      <c r="F451" s="309">
        <v>0</v>
      </c>
    </row>
    <row r="452" spans="1:6" ht="15">
      <c r="A452" s="308">
        <v>580</v>
      </c>
      <c r="B452" s="308" t="s">
        <v>902</v>
      </c>
      <c r="C452" s="309">
        <v>301038.99</v>
      </c>
      <c r="D452" s="309">
        <v>312194.88</v>
      </c>
      <c r="E452" s="310">
        <v>3.705795717690926</v>
      </c>
      <c r="F452" s="309">
        <v>312194.88</v>
      </c>
    </row>
    <row r="453" spans="1:6" ht="15">
      <c r="A453" s="308">
        <v>582</v>
      </c>
      <c r="B453" s="308" t="s">
        <v>903</v>
      </c>
      <c r="C453" s="309">
        <v>6663200.75</v>
      </c>
      <c r="D453" s="309">
        <v>4710808.1500000004</v>
      </c>
      <c r="E453" s="310">
        <v>-29.30112228721309</v>
      </c>
      <c r="F453" s="309">
        <v>4710808.1500000004</v>
      </c>
    </row>
    <row r="454" spans="1:6" ht="15">
      <c r="A454" s="308">
        <v>592</v>
      </c>
      <c r="B454" s="308" t="s">
        <v>904</v>
      </c>
      <c r="C454" s="309">
        <v>21838.12</v>
      </c>
      <c r="D454" s="309">
        <v>0</v>
      </c>
      <c r="E454" s="310">
        <v>-100</v>
      </c>
      <c r="F454" s="309">
        <v>0</v>
      </c>
    </row>
    <row r="455" spans="1:6" ht="15">
      <c r="A455" s="308">
        <v>601</v>
      </c>
      <c r="B455" s="308" t="s">
        <v>84</v>
      </c>
      <c r="C455" s="309">
        <v>102040681.01000001</v>
      </c>
      <c r="D455" s="309">
        <v>66391096.210000001</v>
      </c>
      <c r="E455" s="310">
        <v>-34.936639433547427</v>
      </c>
      <c r="F455" s="309">
        <v>66391096.210000001</v>
      </c>
    </row>
    <row r="456" spans="1:6" ht="15">
      <c r="A456" s="308">
        <v>608</v>
      </c>
      <c r="B456" s="308" t="s">
        <v>906</v>
      </c>
      <c r="C456" s="309">
        <v>1274294.6499999999</v>
      </c>
      <c r="D456" s="309">
        <v>530820.43999999994</v>
      </c>
      <c r="E456" s="310">
        <v>-58.343979549784663</v>
      </c>
      <c r="F456" s="309">
        <v>530820.43999999994</v>
      </c>
    </row>
    <row r="457" spans="1:6" ht="15">
      <c r="A457" s="308">
        <v>644</v>
      </c>
      <c r="B457" s="308" t="s">
        <v>913</v>
      </c>
      <c r="C457" s="309">
        <v>3806300.92</v>
      </c>
      <c r="D457" s="309">
        <v>751129.63</v>
      </c>
      <c r="E457" s="310">
        <v>-80.266152209531555</v>
      </c>
      <c r="F457" s="309">
        <v>751129.63</v>
      </c>
    </row>
    <row r="458" spans="1:6" ht="15">
      <c r="A458" s="308">
        <v>696</v>
      </c>
      <c r="B458" s="308" t="s">
        <v>914</v>
      </c>
      <c r="C458" s="309">
        <v>17478092.059999999</v>
      </c>
      <c r="D458" s="309">
        <v>25870058.289999999</v>
      </c>
      <c r="E458" s="310">
        <v>48.014200870389516</v>
      </c>
      <c r="F458" s="309">
        <v>25870058.289999999</v>
      </c>
    </row>
    <row r="459" spans="1:6" ht="15">
      <c r="A459" s="308">
        <v>701</v>
      </c>
      <c r="B459" s="308" t="s">
        <v>83</v>
      </c>
      <c r="C459" s="309">
        <v>197818.1</v>
      </c>
      <c r="D459" s="309">
        <v>75110.84</v>
      </c>
      <c r="E459" s="310">
        <v>-62.030350104464659</v>
      </c>
      <c r="F459" s="309">
        <v>75110.84</v>
      </c>
    </row>
    <row r="460" spans="1:6" ht="15">
      <c r="A460" s="308">
        <v>709</v>
      </c>
      <c r="B460" s="308" t="s">
        <v>922</v>
      </c>
      <c r="C460" s="309">
        <v>2841430.63</v>
      </c>
      <c r="D460" s="309">
        <v>549309.64</v>
      </c>
      <c r="E460" s="310">
        <v>-80.667849702176255</v>
      </c>
      <c r="F460" s="309">
        <v>511119.67</v>
      </c>
    </row>
    <row r="461" spans="1:6" ht="15">
      <c r="A461" s="308">
        <v>710</v>
      </c>
      <c r="B461" s="308" t="s">
        <v>923</v>
      </c>
      <c r="C461" s="309">
        <v>335600.82</v>
      </c>
      <c r="D461" s="309">
        <v>226643.87</v>
      </c>
      <c r="E461" s="310">
        <v>-32.466234736851959</v>
      </c>
      <c r="F461" s="309">
        <v>226643.87</v>
      </c>
    </row>
    <row r="462" spans="1:6" ht="15">
      <c r="A462" s="308">
        <v>711</v>
      </c>
      <c r="B462" s="308" t="s">
        <v>924</v>
      </c>
      <c r="C462" s="309">
        <v>21675203.079999998</v>
      </c>
      <c r="D462" s="309">
        <v>15500412.58</v>
      </c>
      <c r="E462" s="310">
        <v>-28.487809213181308</v>
      </c>
      <c r="F462" s="309">
        <v>15500412.58</v>
      </c>
    </row>
    <row r="463" spans="1:6" ht="15">
      <c r="A463" s="308">
        <v>712</v>
      </c>
      <c r="B463" s="308" t="s">
        <v>925</v>
      </c>
      <c r="C463" s="309">
        <v>9398.6</v>
      </c>
      <c r="D463" s="309">
        <v>32012.799999999999</v>
      </c>
      <c r="E463" s="310">
        <v>240.61243163875466</v>
      </c>
      <c r="F463" s="309">
        <v>32012.799999999999</v>
      </c>
    </row>
    <row r="464" spans="1:6" ht="15">
      <c r="A464" s="308">
        <v>715</v>
      </c>
      <c r="B464" s="308" t="s">
        <v>928</v>
      </c>
      <c r="C464" s="309">
        <v>1434254.87</v>
      </c>
      <c r="D464" s="309">
        <v>4105284.27</v>
      </c>
      <c r="E464" s="310">
        <v>186.23115429965384</v>
      </c>
      <c r="F464" s="309">
        <v>4105284.27</v>
      </c>
    </row>
    <row r="465" spans="1:6" ht="15">
      <c r="A465" s="308">
        <v>716</v>
      </c>
      <c r="B465" s="308" t="s">
        <v>929</v>
      </c>
      <c r="C465" s="309">
        <v>36498.75</v>
      </c>
      <c r="D465" s="309">
        <v>98132.800000000003</v>
      </c>
      <c r="E465" s="310">
        <v>168.86619404774137</v>
      </c>
      <c r="F465" s="309">
        <v>98132.800000000003</v>
      </c>
    </row>
    <row r="466" spans="1:6" ht="15">
      <c r="A466" s="308">
        <v>717</v>
      </c>
      <c r="B466" s="308" t="s">
        <v>930</v>
      </c>
      <c r="C466" s="309">
        <v>1316934.68</v>
      </c>
      <c r="D466" s="309">
        <v>2835962.6</v>
      </c>
      <c r="E466" s="310">
        <v>115.34572997956134</v>
      </c>
      <c r="F466" s="309">
        <v>2835962.6</v>
      </c>
    </row>
    <row r="467" spans="1:6" ht="15">
      <c r="A467" s="308">
        <v>718</v>
      </c>
      <c r="B467" s="308" t="s">
        <v>931</v>
      </c>
      <c r="C467" s="309">
        <v>288264.73</v>
      </c>
      <c r="D467" s="309">
        <v>101933.62</v>
      </c>
      <c r="E467" s="310">
        <v>-64.638885929610595</v>
      </c>
      <c r="F467" s="309">
        <v>101933.62</v>
      </c>
    </row>
    <row r="468" spans="1:6" ht="15">
      <c r="A468" s="308">
        <v>719</v>
      </c>
      <c r="B468" s="308" t="s">
        <v>932</v>
      </c>
      <c r="C468" s="309">
        <v>917570.7</v>
      </c>
      <c r="D468" s="309">
        <v>479514.52</v>
      </c>
      <c r="E468" s="310">
        <v>-47.740864000997412</v>
      </c>
      <c r="F468" s="309">
        <v>479514.52</v>
      </c>
    </row>
    <row r="469" spans="1:6" ht="15">
      <c r="A469" s="308">
        <v>720</v>
      </c>
      <c r="B469" s="308" t="s">
        <v>933</v>
      </c>
      <c r="C469" s="309">
        <v>14604670.99</v>
      </c>
      <c r="D469" s="309">
        <v>2945807.57</v>
      </c>
      <c r="E469" s="310">
        <v>-79.82968892611801</v>
      </c>
      <c r="F469" s="309">
        <v>2945807.57</v>
      </c>
    </row>
    <row r="470" spans="1:6" ht="15">
      <c r="A470" s="308">
        <v>721</v>
      </c>
      <c r="B470" s="308" t="s">
        <v>934</v>
      </c>
      <c r="C470" s="309">
        <v>26445182.329999998</v>
      </c>
      <c r="D470" s="309">
        <v>14832224.960000001</v>
      </c>
      <c r="E470" s="310">
        <v>-43.913319352788136</v>
      </c>
      <c r="F470" s="309">
        <v>14832224.960000001</v>
      </c>
    </row>
    <row r="471" spans="1:6" ht="15">
      <c r="A471" s="308">
        <v>723</v>
      </c>
      <c r="B471" s="308" t="s">
        <v>935</v>
      </c>
      <c r="C471" s="309">
        <v>2142232.69</v>
      </c>
      <c r="D471" s="309">
        <v>9171973.1400000006</v>
      </c>
      <c r="E471" s="310">
        <v>328.15018101511657</v>
      </c>
      <c r="F471" s="309">
        <v>4330187.59</v>
      </c>
    </row>
    <row r="472" spans="1:6" ht="15">
      <c r="A472" s="308">
        <v>724</v>
      </c>
      <c r="B472" s="308" t="s">
        <v>936</v>
      </c>
      <c r="C472" s="309">
        <v>64628.73</v>
      </c>
      <c r="D472" s="309">
        <v>56815.65</v>
      </c>
      <c r="E472" s="310">
        <v>-12.089174582263958</v>
      </c>
      <c r="F472" s="309">
        <v>56892.63</v>
      </c>
    </row>
    <row r="473" spans="1:6" ht="15">
      <c r="A473" s="308">
        <v>727</v>
      </c>
      <c r="B473" s="308" t="s">
        <v>937</v>
      </c>
      <c r="C473" s="309">
        <v>0</v>
      </c>
      <c r="D473" s="309">
        <v>5505.74</v>
      </c>
      <c r="E473" s="310" t="s">
        <v>81</v>
      </c>
      <c r="F473" s="309">
        <v>5505.74</v>
      </c>
    </row>
    <row r="474" spans="1:6" ht="15">
      <c r="A474" s="308">
        <v>729</v>
      </c>
      <c r="B474" s="308" t="s">
        <v>938</v>
      </c>
      <c r="C474" s="309">
        <v>83648.34</v>
      </c>
      <c r="D474" s="309">
        <v>38397</v>
      </c>
      <c r="E474" s="310">
        <v>-54.097116571590064</v>
      </c>
      <c r="F474" s="309">
        <v>0</v>
      </c>
    </row>
    <row r="475" spans="1:6" ht="15">
      <c r="A475" s="308">
        <v>730</v>
      </c>
      <c r="B475" s="308" t="s">
        <v>939</v>
      </c>
      <c r="C475" s="309">
        <v>28145737.469999999</v>
      </c>
      <c r="D475" s="309">
        <v>27458301.66</v>
      </c>
      <c r="E475" s="310">
        <v>-2.4424153416932963</v>
      </c>
      <c r="F475" s="309">
        <v>27458301.66</v>
      </c>
    </row>
    <row r="476" spans="1:6" ht="15">
      <c r="A476" s="308">
        <v>731</v>
      </c>
      <c r="B476" s="308" t="s">
        <v>940</v>
      </c>
      <c r="C476" s="309">
        <v>3491354.19</v>
      </c>
      <c r="D476" s="309">
        <v>2390961.27</v>
      </c>
      <c r="E476" s="310">
        <v>-31.517653612794867</v>
      </c>
      <c r="F476" s="309">
        <v>2390961.27</v>
      </c>
    </row>
    <row r="477" spans="1:6" ht="15">
      <c r="A477" s="308">
        <v>732</v>
      </c>
      <c r="B477" s="308" t="s">
        <v>941</v>
      </c>
      <c r="C477" s="309">
        <v>2370234.7999999998</v>
      </c>
      <c r="D477" s="309">
        <v>5140358.58</v>
      </c>
      <c r="E477" s="310">
        <v>116.87128127559347</v>
      </c>
      <c r="F477" s="309">
        <v>5140358.58</v>
      </c>
    </row>
    <row r="478" spans="1:6" ht="15">
      <c r="A478" s="308">
        <v>733</v>
      </c>
      <c r="B478" s="308" t="s">
        <v>942</v>
      </c>
      <c r="C478" s="309">
        <v>10355556.51</v>
      </c>
      <c r="D478" s="309">
        <v>10802434.109999999</v>
      </c>
      <c r="E478" s="310">
        <v>4.3153412331675796</v>
      </c>
      <c r="F478" s="309">
        <v>10802434.109999999</v>
      </c>
    </row>
    <row r="479" spans="1:6" ht="15">
      <c r="A479" s="308">
        <v>734</v>
      </c>
      <c r="B479" s="308" t="s">
        <v>943</v>
      </c>
      <c r="C479" s="309">
        <v>1926682.79</v>
      </c>
      <c r="D479" s="309">
        <v>2405550.62</v>
      </c>
      <c r="E479" s="310">
        <v>24.854523665517355</v>
      </c>
      <c r="F479" s="309">
        <v>2405550.62</v>
      </c>
    </row>
    <row r="480" spans="1:6" ht="15">
      <c r="A480" s="308">
        <v>735</v>
      </c>
      <c r="B480" s="308" t="s">
        <v>944</v>
      </c>
      <c r="C480" s="309">
        <v>1741650.28</v>
      </c>
      <c r="D480" s="309">
        <v>2084408.13</v>
      </c>
      <c r="E480" s="310">
        <v>19.680061717097409</v>
      </c>
      <c r="F480" s="309">
        <v>2084408.13</v>
      </c>
    </row>
    <row r="481" spans="1:6" ht="15">
      <c r="A481" s="308">
        <v>737</v>
      </c>
      <c r="B481" s="308" t="s">
        <v>945</v>
      </c>
      <c r="C481" s="309">
        <v>1268214.1299999999</v>
      </c>
      <c r="D481" s="309">
        <v>2583883.89</v>
      </c>
      <c r="E481" s="310">
        <v>103.74192566361016</v>
      </c>
      <c r="F481" s="309">
        <v>2583883.89</v>
      </c>
    </row>
    <row r="482" spans="1:6" ht="15">
      <c r="A482" s="308">
        <v>738</v>
      </c>
      <c r="B482" s="308" t="s">
        <v>946</v>
      </c>
      <c r="C482" s="309">
        <v>175549.18</v>
      </c>
      <c r="D482" s="309">
        <v>119635.49</v>
      </c>
      <c r="E482" s="310">
        <v>-31.850726958679036</v>
      </c>
      <c r="F482" s="309">
        <v>119635.49</v>
      </c>
    </row>
    <row r="483" spans="1:6" ht="15">
      <c r="A483" s="308">
        <v>739</v>
      </c>
      <c r="B483" s="308" t="s">
        <v>947</v>
      </c>
      <c r="C483" s="309">
        <v>6598023.5899999999</v>
      </c>
      <c r="D483" s="309">
        <v>7541103.7199999997</v>
      </c>
      <c r="E483" s="310">
        <v>14.293373115993965</v>
      </c>
      <c r="F483" s="309">
        <v>7115952.4500000002</v>
      </c>
    </row>
    <row r="484" spans="1:6" ht="15">
      <c r="A484" s="308">
        <v>742</v>
      </c>
      <c r="B484" s="308" t="s">
        <v>948</v>
      </c>
      <c r="C484" s="309">
        <v>35948.239999999998</v>
      </c>
      <c r="D484" s="309">
        <v>0</v>
      </c>
      <c r="E484" s="310">
        <v>-100</v>
      </c>
      <c r="F484" s="309">
        <v>0</v>
      </c>
    </row>
    <row r="485" spans="1:6" ht="15">
      <c r="A485" s="308">
        <v>743</v>
      </c>
      <c r="B485" s="308" t="s">
        <v>949</v>
      </c>
      <c r="C485" s="309">
        <v>256067.75</v>
      </c>
      <c r="D485" s="309">
        <v>491753.37</v>
      </c>
      <c r="E485" s="310">
        <v>92.040336981130963</v>
      </c>
      <c r="F485" s="309">
        <v>491753.37</v>
      </c>
    </row>
    <row r="486" spans="1:6" ht="15">
      <c r="A486" s="308">
        <v>744</v>
      </c>
      <c r="B486" s="308" t="s">
        <v>950</v>
      </c>
      <c r="C486" s="309">
        <v>39898.69</v>
      </c>
      <c r="D486" s="309">
        <v>239144.23</v>
      </c>
      <c r="E486" s="310">
        <v>499.378651279027</v>
      </c>
      <c r="F486" s="309">
        <v>75819.87</v>
      </c>
    </row>
    <row r="487" spans="1:6" ht="15">
      <c r="A487" s="308">
        <v>745</v>
      </c>
      <c r="B487" s="308" t="s">
        <v>951</v>
      </c>
      <c r="C487" s="309">
        <v>709998.31</v>
      </c>
      <c r="D487" s="309">
        <v>2124556.5699999998</v>
      </c>
      <c r="E487" s="310">
        <v>199.23403197959721</v>
      </c>
      <c r="F487" s="309">
        <v>387766.74</v>
      </c>
    </row>
    <row r="488" spans="1:6" ht="15">
      <c r="A488" s="308">
        <v>746</v>
      </c>
      <c r="B488" s="308" t="s">
        <v>952</v>
      </c>
      <c r="C488" s="309">
        <v>548347.34</v>
      </c>
      <c r="D488" s="309">
        <v>113694.33</v>
      </c>
      <c r="E488" s="310">
        <v>-79.266001363296482</v>
      </c>
      <c r="F488" s="309">
        <v>113694.33</v>
      </c>
    </row>
    <row r="489" spans="1:6" ht="15">
      <c r="A489" s="308">
        <v>750</v>
      </c>
      <c r="B489" s="308" t="s">
        <v>953</v>
      </c>
      <c r="C489" s="309">
        <v>-120595</v>
      </c>
      <c r="D489" s="309">
        <v>0</v>
      </c>
      <c r="E489" s="310">
        <v>100</v>
      </c>
      <c r="F489" s="309">
        <v>0</v>
      </c>
    </row>
    <row r="490" spans="1:6" ht="15">
      <c r="A490" s="308">
        <v>751</v>
      </c>
      <c r="B490" s="308" t="s">
        <v>954</v>
      </c>
      <c r="C490" s="309">
        <v>1261760.1000000001</v>
      </c>
      <c r="D490" s="309">
        <v>2547234.7200000002</v>
      </c>
      <c r="E490" s="310">
        <v>101.8794793083091</v>
      </c>
      <c r="F490" s="309">
        <v>2547234.7200000002</v>
      </c>
    </row>
    <row r="491" spans="1:6" ht="15">
      <c r="A491" s="308">
        <v>752</v>
      </c>
      <c r="B491" s="308" t="s">
        <v>955</v>
      </c>
      <c r="C491" s="309">
        <v>13455184.289999999</v>
      </c>
      <c r="D491" s="309">
        <v>11653918.66</v>
      </c>
      <c r="E491" s="310">
        <v>-13.387149452413775</v>
      </c>
      <c r="F491" s="309">
        <v>11653918.66</v>
      </c>
    </row>
    <row r="492" spans="1:6" ht="15">
      <c r="A492" s="308">
        <v>753</v>
      </c>
      <c r="B492" s="308" t="s">
        <v>956</v>
      </c>
      <c r="C492" s="309">
        <v>1052345.6200000001</v>
      </c>
      <c r="D492" s="309">
        <v>883499.45</v>
      </c>
      <c r="E492" s="310">
        <v>-16.04474488143925</v>
      </c>
      <c r="F492" s="309">
        <v>883499.45</v>
      </c>
    </row>
    <row r="493" spans="1:6" ht="15">
      <c r="A493" s="308">
        <v>754</v>
      </c>
      <c r="B493" s="308" t="s">
        <v>957</v>
      </c>
      <c r="C493" s="309">
        <v>10432489.6</v>
      </c>
      <c r="D493" s="309">
        <v>8089973.4100000001</v>
      </c>
      <c r="E493" s="310">
        <v>-22.454047689632965</v>
      </c>
      <c r="F493" s="309">
        <v>8089973.4100000001</v>
      </c>
    </row>
    <row r="494" spans="1:6" ht="15">
      <c r="A494" s="308">
        <v>755</v>
      </c>
      <c r="B494" s="308" t="s">
        <v>958</v>
      </c>
      <c r="C494" s="309">
        <v>1305764.57</v>
      </c>
      <c r="D494" s="309">
        <v>2348617.0299999998</v>
      </c>
      <c r="E494" s="310">
        <v>79.865274641354361</v>
      </c>
      <c r="F494" s="309">
        <v>2348617.0299999998</v>
      </c>
    </row>
    <row r="495" spans="1:6" ht="15">
      <c r="A495" s="308">
        <v>756</v>
      </c>
      <c r="B495" s="308" t="s">
        <v>959</v>
      </c>
      <c r="C495" s="309">
        <v>56209.61</v>
      </c>
      <c r="D495" s="309">
        <v>185678.41</v>
      </c>
      <c r="E495" s="310">
        <v>230.33214427212712</v>
      </c>
      <c r="F495" s="309">
        <v>185678.41</v>
      </c>
    </row>
    <row r="496" spans="1:6" ht="15">
      <c r="A496" s="308">
        <v>757</v>
      </c>
      <c r="B496" s="308" t="s">
        <v>960</v>
      </c>
      <c r="C496" s="309">
        <v>679028.23</v>
      </c>
      <c r="D496" s="309">
        <v>773723.88</v>
      </c>
      <c r="E496" s="310">
        <v>13.945760399387227</v>
      </c>
      <c r="F496" s="309">
        <v>773723.88</v>
      </c>
    </row>
    <row r="497" spans="1:6" ht="15">
      <c r="A497" s="308">
        <v>759</v>
      </c>
      <c r="B497" s="308" t="s">
        <v>962</v>
      </c>
      <c r="C497" s="309">
        <v>1316145.22</v>
      </c>
      <c r="D497" s="309">
        <v>3468158.01</v>
      </c>
      <c r="E497" s="310">
        <v>163.50876463313068</v>
      </c>
      <c r="F497" s="309">
        <v>3468158.01</v>
      </c>
    </row>
    <row r="498" spans="1:6" ht="15">
      <c r="A498" s="308">
        <v>760</v>
      </c>
      <c r="B498" s="308" t="s">
        <v>963</v>
      </c>
      <c r="C498" s="309">
        <v>4491981.13</v>
      </c>
      <c r="D498" s="309">
        <v>4100642.49</v>
      </c>
      <c r="E498" s="310">
        <v>-8.7119386452097523</v>
      </c>
      <c r="F498" s="309">
        <v>4100642.49</v>
      </c>
    </row>
    <row r="499" spans="1:6" ht="15">
      <c r="A499" s="308">
        <v>761</v>
      </c>
      <c r="B499" s="308" t="s">
        <v>964</v>
      </c>
      <c r="C499" s="309">
        <v>376761.01</v>
      </c>
      <c r="D499" s="309">
        <v>312969.87</v>
      </c>
      <c r="E499" s="310">
        <v>-16.931460078631812</v>
      </c>
      <c r="F499" s="309">
        <v>312969.87</v>
      </c>
    </row>
    <row r="500" spans="1:6" ht="15">
      <c r="A500" s="308">
        <v>763</v>
      </c>
      <c r="B500" s="308" t="s">
        <v>965</v>
      </c>
      <c r="C500" s="309">
        <v>2773814.91</v>
      </c>
      <c r="D500" s="309">
        <v>7237676.9100000001</v>
      </c>
      <c r="E500" s="310">
        <v>160.92861798049819</v>
      </c>
      <c r="F500" s="309">
        <v>7157000.29</v>
      </c>
    </row>
    <row r="501" spans="1:6" ht="15">
      <c r="A501" s="308">
        <v>764</v>
      </c>
      <c r="B501" s="308" t="s">
        <v>966</v>
      </c>
      <c r="C501" s="309">
        <v>137504.12</v>
      </c>
      <c r="D501" s="309">
        <v>1680726.99</v>
      </c>
      <c r="E501" s="310">
        <v>1122.3102769575198</v>
      </c>
      <c r="F501" s="309">
        <v>1680726.99</v>
      </c>
    </row>
    <row r="502" spans="1:6" ht="15">
      <c r="A502" s="308">
        <v>765</v>
      </c>
      <c r="B502" s="308" t="s">
        <v>967</v>
      </c>
      <c r="C502" s="309">
        <v>360450.06</v>
      </c>
      <c r="D502" s="309">
        <v>252457.19</v>
      </c>
      <c r="E502" s="310">
        <v>-29.960563746334234</v>
      </c>
      <c r="F502" s="309">
        <v>252457.19</v>
      </c>
    </row>
    <row r="503" spans="1:6" ht="15">
      <c r="A503" s="308">
        <v>769</v>
      </c>
      <c r="B503" s="308" t="s">
        <v>969</v>
      </c>
      <c r="C503" s="309">
        <v>0</v>
      </c>
      <c r="D503" s="309">
        <v>29149.55</v>
      </c>
      <c r="E503" s="310" t="s">
        <v>81</v>
      </c>
      <c r="F503" s="309">
        <v>29149.55</v>
      </c>
    </row>
    <row r="504" spans="1:6" ht="15">
      <c r="A504" s="308">
        <v>770</v>
      </c>
      <c r="B504" s="308" t="s">
        <v>2689</v>
      </c>
      <c r="C504" s="309">
        <v>219940.3</v>
      </c>
      <c r="D504" s="309">
        <v>14613.85</v>
      </c>
      <c r="E504" s="310">
        <v>-93.355537843678476</v>
      </c>
      <c r="F504" s="309">
        <v>14613.85</v>
      </c>
    </row>
    <row r="505" spans="1:6" ht="15">
      <c r="A505" s="308">
        <v>771</v>
      </c>
      <c r="B505" s="308" t="s">
        <v>970</v>
      </c>
      <c r="C505" s="309">
        <v>104259.35</v>
      </c>
      <c r="D505" s="309">
        <v>131106.99</v>
      </c>
      <c r="E505" s="310">
        <v>25.750822348307356</v>
      </c>
      <c r="F505" s="309">
        <v>131106.99</v>
      </c>
    </row>
    <row r="506" spans="1:6" ht="15">
      <c r="A506" s="308">
        <v>772</v>
      </c>
      <c r="B506" s="308" t="s">
        <v>971</v>
      </c>
      <c r="C506" s="309">
        <v>343187.46</v>
      </c>
      <c r="D506" s="309">
        <v>174898.36</v>
      </c>
      <c r="E506" s="310">
        <v>-49.037077287147966</v>
      </c>
      <c r="F506" s="309">
        <v>174898.36</v>
      </c>
    </row>
    <row r="507" spans="1:6" ht="15">
      <c r="A507" s="308">
        <v>773</v>
      </c>
      <c r="B507" s="308" t="s">
        <v>972</v>
      </c>
      <c r="C507" s="309">
        <v>1380290.58</v>
      </c>
      <c r="D507" s="309">
        <v>531823.35</v>
      </c>
      <c r="E507" s="310">
        <v>-61.470189124959475</v>
      </c>
      <c r="F507" s="309">
        <v>531823.35</v>
      </c>
    </row>
    <row r="508" spans="1:6" ht="15">
      <c r="A508" s="308">
        <v>774</v>
      </c>
      <c r="B508" s="308" t="s">
        <v>973</v>
      </c>
      <c r="C508" s="309">
        <v>8749158.2100000009</v>
      </c>
      <c r="D508" s="309">
        <v>750094.44</v>
      </c>
      <c r="E508" s="310">
        <v>-91.426667320489571</v>
      </c>
      <c r="F508" s="309">
        <v>750094.44</v>
      </c>
    </row>
    <row r="509" spans="1:6" ht="15">
      <c r="A509" s="308">
        <v>781</v>
      </c>
      <c r="B509" s="308" t="s">
        <v>974</v>
      </c>
      <c r="C509" s="309">
        <v>9374.94</v>
      </c>
      <c r="D509" s="309">
        <v>23720</v>
      </c>
      <c r="E509" s="310">
        <v>153.01495262903015</v>
      </c>
      <c r="F509" s="309">
        <v>23720</v>
      </c>
    </row>
    <row r="510" spans="1:6" ht="15">
      <c r="A510" s="308">
        <v>784</v>
      </c>
      <c r="B510" s="308" t="s">
        <v>976</v>
      </c>
      <c r="C510" s="309">
        <v>1022486.83</v>
      </c>
      <c r="D510" s="309">
        <v>3403753.15</v>
      </c>
      <c r="E510" s="310">
        <v>232.88968132724017</v>
      </c>
      <c r="F510" s="309">
        <v>3403753.15</v>
      </c>
    </row>
    <row r="511" spans="1:6" ht="15">
      <c r="A511" s="308">
        <v>785</v>
      </c>
      <c r="B511" s="308" t="s">
        <v>977</v>
      </c>
      <c r="C511" s="309">
        <v>120332.21</v>
      </c>
      <c r="D511" s="309">
        <v>0</v>
      </c>
      <c r="E511" s="310">
        <v>-100</v>
      </c>
      <c r="F511" s="309">
        <v>0</v>
      </c>
    </row>
    <row r="512" spans="1:6" ht="15">
      <c r="A512" s="308">
        <v>787</v>
      </c>
      <c r="B512" s="308" t="s">
        <v>978</v>
      </c>
      <c r="C512" s="309">
        <v>1460843.15</v>
      </c>
      <c r="D512" s="309">
        <v>754957.6</v>
      </c>
      <c r="E512" s="310">
        <v>-48.320420299742651</v>
      </c>
      <c r="F512" s="309">
        <v>754957.6</v>
      </c>
    </row>
    <row r="513" spans="1:6" ht="15">
      <c r="A513" s="308">
        <v>788</v>
      </c>
      <c r="B513" s="308" t="s">
        <v>979</v>
      </c>
      <c r="C513" s="309">
        <v>2745451.37</v>
      </c>
      <c r="D513" s="309">
        <v>781765.59</v>
      </c>
      <c r="E513" s="310">
        <v>-71.525061469218457</v>
      </c>
      <c r="F513" s="309">
        <v>781765.59</v>
      </c>
    </row>
    <row r="514" spans="1:6" ht="15">
      <c r="A514" s="308">
        <v>789</v>
      </c>
      <c r="B514" s="308" t="s">
        <v>980</v>
      </c>
      <c r="C514" s="309">
        <v>2708563.35</v>
      </c>
      <c r="D514" s="309">
        <v>213301.7</v>
      </c>
      <c r="E514" s="310">
        <v>-92.124913748094528</v>
      </c>
      <c r="F514" s="309">
        <v>213301.7</v>
      </c>
    </row>
    <row r="515" spans="1:6" ht="15">
      <c r="A515" s="308">
        <v>802</v>
      </c>
      <c r="B515" s="308" t="s">
        <v>96</v>
      </c>
      <c r="C515" s="309">
        <v>43748016.979999997</v>
      </c>
      <c r="D515" s="309">
        <v>71312684.849999994</v>
      </c>
      <c r="E515" s="310">
        <v>63.007811034272855</v>
      </c>
      <c r="F515" s="309">
        <v>71312684.849999994</v>
      </c>
    </row>
    <row r="516" spans="1:6" ht="15">
      <c r="A516" s="308">
        <v>808</v>
      </c>
      <c r="B516" s="308" t="s">
        <v>854</v>
      </c>
      <c r="C516" s="309">
        <v>7281511.5999999996</v>
      </c>
      <c r="D516" s="309">
        <v>5178562.46</v>
      </c>
      <c r="E516" s="310">
        <v>-28.880667305398504</v>
      </c>
      <c r="F516" s="309">
        <v>5178562.46</v>
      </c>
    </row>
    <row r="517" spans="1:6" ht="15">
      <c r="A517" s="308">
        <v>809</v>
      </c>
      <c r="B517" s="308" t="s">
        <v>855</v>
      </c>
      <c r="C517" s="309">
        <v>3966331.51</v>
      </c>
      <c r="D517" s="309">
        <v>1565354.06</v>
      </c>
      <c r="E517" s="310">
        <v>-60.533957989810084</v>
      </c>
      <c r="F517" s="309">
        <v>1530527.71</v>
      </c>
    </row>
    <row r="518" spans="1:6" ht="15">
      <c r="B518" s="308" t="s">
        <v>985</v>
      </c>
      <c r="C518" s="312">
        <v>620018133.62000036</v>
      </c>
      <c r="D518" s="312">
        <v>609434567.73000002</v>
      </c>
      <c r="E518" s="313">
        <v>-1.7069768311787552</v>
      </c>
      <c r="F518" s="312">
        <v>598534082.54000008</v>
      </c>
    </row>
    <row r="519" spans="1:6" ht="31.5" customHeight="1">
      <c r="A519" s="274" t="s">
        <v>986</v>
      </c>
      <c r="C519" s="309"/>
      <c r="D519" s="309"/>
      <c r="E519" s="310"/>
      <c r="F519" s="309"/>
    </row>
    <row r="520" spans="1:6" ht="15">
      <c r="A520" s="322">
        <v>102</v>
      </c>
      <c r="B520" s="308" t="s">
        <v>808</v>
      </c>
      <c r="C520" s="309">
        <v>6581.3</v>
      </c>
      <c r="D520" s="309">
        <v>7179.6</v>
      </c>
      <c r="E520" s="310">
        <v>9.0909090909090935</v>
      </c>
      <c r="F520" s="309">
        <v>7179.6</v>
      </c>
    </row>
    <row r="521" spans="1:6" ht="15">
      <c r="A521" s="308">
        <v>300</v>
      </c>
      <c r="B521" s="308" t="s">
        <v>95</v>
      </c>
      <c r="C521" s="309">
        <v>537100.9</v>
      </c>
      <c r="D521" s="309">
        <v>912147.14</v>
      </c>
      <c r="E521" s="310">
        <v>69.82789267342504</v>
      </c>
      <c r="F521" s="309">
        <v>912147.14</v>
      </c>
    </row>
    <row r="522" spans="1:6" ht="15">
      <c r="A522" s="308">
        <v>305</v>
      </c>
      <c r="B522" s="308" t="s">
        <v>88</v>
      </c>
      <c r="C522" s="309">
        <v>35357915.420000002</v>
      </c>
      <c r="D522" s="309">
        <v>53594825.649999999</v>
      </c>
      <c r="E522" s="310">
        <v>51.578013051313519</v>
      </c>
      <c r="F522" s="309">
        <v>53594825.649999999</v>
      </c>
    </row>
    <row r="523" spans="1:6" ht="15">
      <c r="A523" s="308">
        <v>311</v>
      </c>
      <c r="B523" s="308" t="s">
        <v>1423</v>
      </c>
      <c r="C523" s="309">
        <v>0</v>
      </c>
      <c r="D523" s="309">
        <v>214816438.80000001</v>
      </c>
      <c r="E523" s="310" t="s">
        <v>81</v>
      </c>
      <c r="F523" s="309">
        <v>214816438.80000001</v>
      </c>
    </row>
    <row r="524" spans="1:6" ht="15">
      <c r="A524" s="308">
        <v>320</v>
      </c>
      <c r="B524" s="308" t="s">
        <v>86</v>
      </c>
      <c r="C524" s="309">
        <v>5413.97</v>
      </c>
      <c r="D524" s="309">
        <v>360606.25</v>
      </c>
      <c r="E524" s="310">
        <v>6560.6621388740605</v>
      </c>
      <c r="F524" s="309">
        <v>354466.74</v>
      </c>
    </row>
    <row r="525" spans="1:6" ht="15">
      <c r="A525" s="308">
        <v>347</v>
      </c>
      <c r="B525" s="308" t="s">
        <v>847</v>
      </c>
      <c r="C525" s="309">
        <v>97907485.480000004</v>
      </c>
      <c r="D525" s="309">
        <v>101708264.26000001</v>
      </c>
      <c r="E525" s="310">
        <v>3.8820104115291603</v>
      </c>
      <c r="F525" s="309">
        <v>101708264.26000001</v>
      </c>
    </row>
    <row r="526" spans="1:6" ht="15">
      <c r="A526" s="308">
        <v>401</v>
      </c>
      <c r="B526" s="308" t="s">
        <v>97</v>
      </c>
      <c r="C526" s="309">
        <v>0</v>
      </c>
      <c r="D526" s="309">
        <v>-125</v>
      </c>
      <c r="E526" s="310" t="s">
        <v>81</v>
      </c>
      <c r="F526" s="309">
        <v>-125</v>
      </c>
    </row>
    <row r="527" spans="1:6" ht="15">
      <c r="A527" s="308">
        <v>503</v>
      </c>
      <c r="B527" s="308" t="s">
        <v>881</v>
      </c>
      <c r="C527" s="309">
        <v>0</v>
      </c>
      <c r="D527" s="309">
        <v>78</v>
      </c>
      <c r="E527" s="310" t="s">
        <v>81</v>
      </c>
      <c r="F527" s="309">
        <v>78</v>
      </c>
    </row>
    <row r="528" spans="1:6" ht="15">
      <c r="A528" s="308">
        <v>529</v>
      </c>
      <c r="B528" s="308" t="s">
        <v>82</v>
      </c>
      <c r="C528" s="309">
        <v>0</v>
      </c>
      <c r="D528" s="309">
        <v>5311.23</v>
      </c>
      <c r="E528" s="310" t="s">
        <v>81</v>
      </c>
      <c r="F528" s="309">
        <v>5311.23</v>
      </c>
    </row>
    <row r="529" spans="1:6" ht="15">
      <c r="A529" s="308">
        <v>537</v>
      </c>
      <c r="B529" s="308" t="s">
        <v>85</v>
      </c>
      <c r="C529" s="309">
        <v>-682.43</v>
      </c>
      <c r="D529" s="309">
        <v>0</v>
      </c>
      <c r="E529" s="310">
        <v>100</v>
      </c>
      <c r="F529" s="309">
        <v>0</v>
      </c>
    </row>
    <row r="530" spans="1:6" ht="15">
      <c r="A530" s="308">
        <v>551</v>
      </c>
      <c r="B530" s="308" t="s">
        <v>87</v>
      </c>
      <c r="C530" s="309">
        <v>5245728.38</v>
      </c>
      <c r="D530" s="309">
        <v>0</v>
      </c>
      <c r="E530" s="310">
        <v>-100</v>
      </c>
      <c r="F530" s="309">
        <v>0</v>
      </c>
    </row>
    <row r="531" spans="1:6" ht="15">
      <c r="A531" s="308">
        <v>580</v>
      </c>
      <c r="B531" s="308" t="s">
        <v>902</v>
      </c>
      <c r="C531" s="309">
        <v>108151639.56999999</v>
      </c>
      <c r="D531" s="309">
        <v>103861795.2</v>
      </c>
      <c r="E531" s="310">
        <v>-3.9665088639025523</v>
      </c>
      <c r="F531" s="309">
        <v>103861795.2</v>
      </c>
    </row>
    <row r="532" spans="1:6" ht="15">
      <c r="A532" s="308">
        <v>601</v>
      </c>
      <c r="B532" s="308" t="s">
        <v>84</v>
      </c>
      <c r="C532" s="309">
        <v>665038689.66999996</v>
      </c>
      <c r="D532" s="309">
        <v>687745226.37</v>
      </c>
      <c r="E532" s="310">
        <v>3.4143181521164281</v>
      </c>
      <c r="F532" s="309">
        <v>687745226.37</v>
      </c>
    </row>
    <row r="533" spans="1:6" ht="15">
      <c r="A533" s="308">
        <v>644</v>
      </c>
      <c r="B533" s="308" t="s">
        <v>913</v>
      </c>
      <c r="C533" s="309">
        <v>0</v>
      </c>
      <c r="D533" s="309">
        <v>207</v>
      </c>
      <c r="E533" s="310" t="s">
        <v>81</v>
      </c>
      <c r="F533" s="309">
        <v>207</v>
      </c>
    </row>
    <row r="534" spans="1:6" ht="15">
      <c r="A534" s="308">
        <v>710</v>
      </c>
      <c r="B534" s="308" t="s">
        <v>923</v>
      </c>
      <c r="C534" s="309">
        <v>65788890.969999999</v>
      </c>
      <c r="D534" s="309">
        <v>89451827.560000002</v>
      </c>
      <c r="E534" s="310">
        <v>35.967982194426106</v>
      </c>
      <c r="F534" s="309">
        <v>89451827.560000002</v>
      </c>
    </row>
    <row r="535" spans="1:6" ht="15">
      <c r="A535" s="308">
        <v>717</v>
      </c>
      <c r="B535" s="308" t="s">
        <v>930</v>
      </c>
      <c r="C535" s="309">
        <v>4046751</v>
      </c>
      <c r="D535" s="309">
        <v>4857737.51</v>
      </c>
      <c r="E535" s="310">
        <v>20.040435154028501</v>
      </c>
      <c r="F535" s="309">
        <v>4857737.51</v>
      </c>
    </row>
    <row r="536" spans="1:6" ht="15">
      <c r="A536" s="308">
        <v>719</v>
      </c>
      <c r="B536" s="308" t="s">
        <v>932</v>
      </c>
      <c r="C536" s="309">
        <v>3815394.34</v>
      </c>
      <c r="D536" s="309">
        <v>3743347.48</v>
      </c>
      <c r="E536" s="310">
        <v>-1.8883201467453001</v>
      </c>
      <c r="F536" s="309">
        <v>3743347.48</v>
      </c>
    </row>
    <row r="537" spans="1:6" ht="15">
      <c r="A537" s="308">
        <v>720</v>
      </c>
      <c r="B537" s="308" t="s">
        <v>933</v>
      </c>
      <c r="C537" s="309">
        <v>182923507.37</v>
      </c>
      <c r="D537" s="309">
        <v>201776061.13999999</v>
      </c>
      <c r="E537" s="310">
        <v>10.30624988611598</v>
      </c>
      <c r="F537" s="309">
        <v>201776061.13999999</v>
      </c>
    </row>
    <row r="538" spans="1:6" ht="15">
      <c r="A538" s="308">
        <v>721</v>
      </c>
      <c r="B538" s="308" t="s">
        <v>934</v>
      </c>
      <c r="C538" s="309">
        <v>31249.99</v>
      </c>
      <c r="D538" s="309">
        <v>0</v>
      </c>
      <c r="E538" s="310">
        <v>-100</v>
      </c>
      <c r="F538" s="309">
        <v>0</v>
      </c>
    </row>
    <row r="539" spans="1:6" ht="15">
      <c r="A539" s="308">
        <v>730</v>
      </c>
      <c r="B539" s="308" t="s">
        <v>939</v>
      </c>
      <c r="C539" s="309">
        <v>4161554.4</v>
      </c>
      <c r="D539" s="309">
        <v>-2276492.2599999998</v>
      </c>
      <c r="E539" s="310">
        <v>-154.70293167379958</v>
      </c>
      <c r="F539" s="309">
        <v>-2276492.2599999998</v>
      </c>
    </row>
    <row r="540" spans="1:6" ht="15">
      <c r="A540" s="308">
        <v>731</v>
      </c>
      <c r="B540" s="308" t="s">
        <v>940</v>
      </c>
      <c r="C540" s="309">
        <v>1450159.87</v>
      </c>
      <c r="D540" s="309">
        <v>2578581.2599999998</v>
      </c>
      <c r="E540" s="310">
        <v>77.813585477303235</v>
      </c>
      <c r="F540" s="309">
        <v>2578581.2599999998</v>
      </c>
    </row>
    <row r="541" spans="1:6" ht="15">
      <c r="A541" s="308">
        <v>735</v>
      </c>
      <c r="B541" s="308" t="s">
        <v>944</v>
      </c>
      <c r="C541" s="309">
        <v>2071123.26</v>
      </c>
      <c r="D541" s="309">
        <v>2622476.19</v>
      </c>
      <c r="E541" s="310">
        <v>26.620961709444561</v>
      </c>
      <c r="F541" s="309">
        <v>2622476.19</v>
      </c>
    </row>
    <row r="542" spans="1:6" ht="15">
      <c r="A542" s="308">
        <v>745</v>
      </c>
      <c r="B542" s="308" t="s">
        <v>951</v>
      </c>
      <c r="C542" s="309">
        <v>1087137.52</v>
      </c>
      <c r="D542" s="309">
        <v>950637.52</v>
      </c>
      <c r="E542" s="310">
        <v>-12.55590921008779</v>
      </c>
      <c r="F542" s="309">
        <v>0</v>
      </c>
    </row>
    <row r="543" spans="1:6" ht="15">
      <c r="A543" s="308">
        <v>752</v>
      </c>
      <c r="B543" s="308" t="s">
        <v>955</v>
      </c>
      <c r="C543" s="309">
        <v>2025573</v>
      </c>
      <c r="D543" s="309">
        <v>3987205.68</v>
      </c>
      <c r="E543" s="310">
        <v>96.843346549346791</v>
      </c>
      <c r="F543" s="309">
        <v>3987205.68</v>
      </c>
    </row>
    <row r="544" spans="1:6" ht="15">
      <c r="A544" s="308">
        <v>755</v>
      </c>
      <c r="B544" s="308" t="s">
        <v>958</v>
      </c>
      <c r="C544" s="309">
        <v>2293782.77</v>
      </c>
      <c r="D544" s="309">
        <v>3220334.47</v>
      </c>
      <c r="E544" s="310">
        <v>40.394047427603624</v>
      </c>
      <c r="F544" s="309">
        <v>3220334.47</v>
      </c>
    </row>
    <row r="545" spans="1:6" ht="15">
      <c r="A545" s="308">
        <v>758</v>
      </c>
      <c r="B545" s="308" t="s">
        <v>961</v>
      </c>
      <c r="C545" s="309">
        <v>7617658.9100000001</v>
      </c>
      <c r="D545" s="309">
        <v>18543805.780000001</v>
      </c>
      <c r="E545" s="310">
        <v>143.43182070881147</v>
      </c>
      <c r="F545" s="309">
        <v>18543805.780000001</v>
      </c>
    </row>
    <row r="546" spans="1:6" ht="15">
      <c r="A546" s="308">
        <v>759</v>
      </c>
      <c r="B546" s="308" t="s">
        <v>962</v>
      </c>
      <c r="C546" s="309">
        <v>3879731.75</v>
      </c>
      <c r="D546" s="309">
        <v>-2034459.03</v>
      </c>
      <c r="E546" s="310">
        <v>-152.43813647683245</v>
      </c>
      <c r="F546" s="309">
        <v>-2034459.03</v>
      </c>
    </row>
    <row r="547" spans="1:6" ht="15">
      <c r="A547" s="308">
        <v>763</v>
      </c>
      <c r="B547" s="308" t="s">
        <v>965</v>
      </c>
      <c r="C547" s="309">
        <v>3083076.63</v>
      </c>
      <c r="D547" s="309">
        <v>4297179.4800000004</v>
      </c>
      <c r="E547" s="310">
        <v>39.379587201502694</v>
      </c>
      <c r="F547" s="309">
        <v>4297179.4800000004</v>
      </c>
    </row>
    <row r="548" spans="1:6" ht="15">
      <c r="A548" s="308">
        <v>765</v>
      </c>
      <c r="B548" s="308" t="s">
        <v>967</v>
      </c>
      <c r="C548" s="309">
        <v>1181275.7</v>
      </c>
      <c r="D548" s="309">
        <v>-441162.5</v>
      </c>
      <c r="E548" s="310">
        <v>-137.34627741855689</v>
      </c>
      <c r="F548" s="309">
        <v>-441162.5</v>
      </c>
    </row>
    <row r="549" spans="1:6" ht="15">
      <c r="A549" s="308">
        <v>768</v>
      </c>
      <c r="B549" s="308" t="s">
        <v>968</v>
      </c>
      <c r="C549" s="309">
        <v>8849729.4299999997</v>
      </c>
      <c r="D549" s="309">
        <v>11779291.720000001</v>
      </c>
      <c r="E549" s="310">
        <v>33.103410823713745</v>
      </c>
      <c r="F549" s="309">
        <v>11779291.720000001</v>
      </c>
    </row>
    <row r="550" spans="1:6" ht="15">
      <c r="A550" s="308">
        <v>769</v>
      </c>
      <c r="B550" s="308" t="s">
        <v>969</v>
      </c>
      <c r="C550" s="309">
        <v>455118</v>
      </c>
      <c r="D550" s="309">
        <v>2180847.48</v>
      </c>
      <c r="E550" s="310">
        <v>379.18286686090198</v>
      </c>
      <c r="F550" s="309">
        <v>2180847.48</v>
      </c>
    </row>
    <row r="551" spans="1:6" ht="15">
      <c r="A551" s="308">
        <v>773</v>
      </c>
      <c r="B551" s="308" t="s">
        <v>972</v>
      </c>
      <c r="C551" s="309">
        <v>1252854</v>
      </c>
      <c r="D551" s="309">
        <v>3112621.64</v>
      </c>
      <c r="E551" s="310">
        <v>148.44248731296705</v>
      </c>
      <c r="F551" s="309">
        <v>3112621.64</v>
      </c>
    </row>
    <row r="552" spans="1:6" ht="15">
      <c r="A552" s="308">
        <v>781</v>
      </c>
      <c r="B552" s="308" t="s">
        <v>974</v>
      </c>
      <c r="C552" s="309">
        <v>50049946.18</v>
      </c>
      <c r="D552" s="309">
        <v>54322488.909999996</v>
      </c>
      <c r="E552" s="310">
        <v>8.5365580906604617</v>
      </c>
      <c r="F552" s="309">
        <v>54322488.909999996</v>
      </c>
    </row>
    <row r="553" spans="1:6" ht="15">
      <c r="A553" s="308">
        <v>783</v>
      </c>
      <c r="B553" s="308" t="s">
        <v>975</v>
      </c>
      <c r="C553" s="309">
        <v>6474207.2800000003</v>
      </c>
      <c r="D553" s="309">
        <v>27795965.16</v>
      </c>
      <c r="E553" s="310">
        <v>329.33387761412541</v>
      </c>
      <c r="F553" s="309">
        <v>27795965.16</v>
      </c>
    </row>
    <row r="554" spans="1:6" ht="15">
      <c r="A554" s="308">
        <v>784</v>
      </c>
      <c r="B554" s="308" t="s">
        <v>976</v>
      </c>
      <c r="C554" s="309">
        <v>2106979.2599999998</v>
      </c>
      <c r="D554" s="309">
        <v>289280.56</v>
      </c>
      <c r="E554" s="310">
        <v>-86.270365091301372</v>
      </c>
      <c r="F554" s="309">
        <v>289280.56</v>
      </c>
    </row>
    <row r="555" spans="1:6" ht="15">
      <c r="A555" s="308">
        <v>902</v>
      </c>
      <c r="B555" s="308" t="s">
        <v>857</v>
      </c>
      <c r="C555" s="309">
        <v>0</v>
      </c>
      <c r="D555" s="309">
        <v>24410.94</v>
      </c>
      <c r="E555" s="310" t="s">
        <v>81</v>
      </c>
      <c r="F555" s="309">
        <v>24410.94</v>
      </c>
    </row>
    <row r="556" spans="1:6" ht="15">
      <c r="B556" s="308" t="s">
        <v>987</v>
      </c>
      <c r="C556" s="312">
        <v>1266895573.8900003</v>
      </c>
      <c r="D556" s="312">
        <v>1593793941.1900005</v>
      </c>
      <c r="E556" s="313">
        <v>25.803102800040527</v>
      </c>
      <c r="F556" s="312">
        <v>1592837164.1600003</v>
      </c>
    </row>
    <row r="557" spans="1:6" ht="31.15" customHeight="1">
      <c r="A557" s="307" t="s">
        <v>33</v>
      </c>
      <c r="B557" s="323"/>
      <c r="C557" s="309">
        <v>126275099583.69995</v>
      </c>
      <c r="D557" s="309">
        <v>129472647005.18997</v>
      </c>
      <c r="E557" s="310">
        <v>2.5322074043351392</v>
      </c>
      <c r="F557" s="309">
        <v>116554075690.45996</v>
      </c>
    </row>
    <row r="558" spans="1:6" ht="15.75">
      <c r="A558" s="307" t="s">
        <v>988</v>
      </c>
      <c r="B558" s="323"/>
      <c r="C558" s="309">
        <v>7172214026.9699993</v>
      </c>
      <c r="D558" s="309">
        <v>7608461091.0499992</v>
      </c>
      <c r="E558" s="310">
        <v>6.0824602060055719</v>
      </c>
      <c r="F558" s="309">
        <v>2598243570.6500001</v>
      </c>
    </row>
    <row r="559" spans="1:6" ht="15.75">
      <c r="A559" s="307" t="s">
        <v>989</v>
      </c>
      <c r="B559" s="323"/>
      <c r="C559" s="309">
        <v>1737934076.97</v>
      </c>
      <c r="D559" s="309">
        <v>6923130753.3500004</v>
      </c>
      <c r="E559" s="310">
        <v>298.35404835493694</v>
      </c>
      <c r="F559" s="309">
        <v>6920390753.3500004</v>
      </c>
    </row>
    <row r="560" spans="1:6" ht="15.75">
      <c r="A560" s="307" t="s">
        <v>990</v>
      </c>
      <c r="B560" s="323"/>
      <c r="C560" s="318">
        <v>88430780840.799973</v>
      </c>
      <c r="D560" s="318">
        <v>102966330078.68997</v>
      </c>
      <c r="E560" s="319">
        <v>16.437205574445887</v>
      </c>
      <c r="F560" s="318">
        <v>71422147565.309998</v>
      </c>
    </row>
    <row r="561" spans="1:7" ht="31.5" customHeight="1" thickBot="1">
      <c r="A561" s="492" t="s">
        <v>991</v>
      </c>
      <c r="B561" s="492"/>
      <c r="C561" s="324">
        <v>223616028528.43994</v>
      </c>
      <c r="D561" s="324">
        <v>246970568928.27994</v>
      </c>
      <c r="E561" s="325">
        <v>10.444036840082651</v>
      </c>
      <c r="F561" s="324">
        <v>197494857579.76996</v>
      </c>
    </row>
    <row r="562" spans="1:7" ht="15.6" customHeight="1" thickTop="1">
      <c r="A562" s="489" t="s">
        <v>115</v>
      </c>
      <c r="B562" s="489"/>
      <c r="C562" s="489"/>
      <c r="D562" s="489"/>
      <c r="E562" s="489"/>
      <c r="F562" s="489"/>
      <c r="G562" s="489"/>
    </row>
    <row r="563" spans="1:7" ht="31.5" hidden="1" customHeight="1">
      <c r="C563" s="309"/>
      <c r="D563" s="309"/>
      <c r="E563" s="310"/>
      <c r="F563" s="309"/>
    </row>
    <row r="564" spans="1:7" ht="48" hidden="1" customHeight="1">
      <c r="C564" s="309"/>
      <c r="D564" s="309"/>
      <c r="E564" s="310"/>
      <c r="F564" s="309"/>
    </row>
    <row r="565" spans="1:7" ht="15.75" hidden="1" customHeight="1">
      <c r="C565" s="309"/>
      <c r="D565" s="309"/>
      <c r="E565" s="310"/>
      <c r="F565" s="309"/>
    </row>
    <row r="566" spans="1:7" ht="15.75" hidden="1" customHeight="1">
      <c r="C566" s="309"/>
      <c r="D566" s="309"/>
      <c r="E566" s="310"/>
      <c r="F566" s="309"/>
    </row>
    <row r="567" spans="1:7" ht="15.75" hidden="1" customHeight="1">
      <c r="C567" s="309"/>
      <c r="D567" s="309"/>
      <c r="E567" s="310"/>
      <c r="F567" s="309"/>
    </row>
    <row r="568" spans="1:7" ht="15.75" hidden="1" customHeight="1">
      <c r="C568" s="309"/>
      <c r="D568" s="309"/>
      <c r="E568" s="310"/>
      <c r="F568" s="309"/>
    </row>
    <row r="569" spans="1:7" ht="15.75" hidden="1" customHeight="1">
      <c r="C569" s="309"/>
      <c r="D569" s="309"/>
      <c r="E569" s="310"/>
      <c r="F569" s="309"/>
    </row>
    <row r="570" spans="1:7" ht="15.75" hidden="1" customHeight="1">
      <c r="C570" s="309"/>
      <c r="D570" s="309"/>
      <c r="E570" s="310"/>
      <c r="F570" s="309"/>
    </row>
    <row r="571" spans="1:7" ht="19.5" hidden="1" customHeight="1">
      <c r="C571" s="314"/>
      <c r="D571" s="314"/>
      <c r="E571" s="314"/>
      <c r="F571" s="327"/>
    </row>
    <row r="572" spans="1:7" ht="27" hidden="1" customHeight="1">
      <c r="C572" s="309"/>
      <c r="D572" s="309"/>
      <c r="E572" s="309"/>
      <c r="F572" s="310"/>
    </row>
    <row r="573" spans="1:7" ht="19.5" hidden="1" customHeight="1">
      <c r="B573" s="256"/>
      <c r="C573" s="309"/>
      <c r="D573" s="309"/>
      <c r="E573" s="309"/>
      <c r="F573" s="310"/>
    </row>
    <row r="574" spans="1:7" ht="27" hidden="1" customHeight="1">
      <c r="B574" s="256"/>
      <c r="C574" s="328"/>
      <c r="D574" s="328"/>
      <c r="E574" s="328"/>
      <c r="F574" s="328"/>
    </row>
    <row r="575" spans="1:7" ht="15.75" hidden="1" customHeight="1"/>
    <row r="576" spans="1:7" ht="15.75" hidden="1" customHeight="1"/>
    <row r="577" ht="15.75" hidden="1" customHeight="1"/>
    <row r="578" ht="15.75" hidden="1" customHeight="1"/>
    <row r="579" ht="15.75" hidden="1" customHeight="1"/>
    <row r="580" ht="15.75" hidden="1" customHeight="1"/>
    <row r="581" ht="15.75" hidden="1" customHeight="1"/>
    <row r="582" ht="15.75" hidden="1" customHeight="1"/>
    <row r="583" ht="15.75" hidden="1" customHeight="1"/>
    <row r="584" ht="15.75" hidden="1" customHeight="1"/>
    <row r="585" ht="15.75" hidden="1" customHeight="1"/>
    <row r="586" ht="15.75" hidden="1" customHeight="1"/>
    <row r="587" ht="15.75" hidden="1" customHeight="1"/>
    <row r="588" ht="15.75" hidden="1" customHeight="1"/>
    <row r="589" ht="15.75" hidden="1" customHeight="1"/>
    <row r="590" ht="15.75" hidden="1" customHeight="1"/>
    <row r="591" ht="15.75" hidden="1" customHeight="1"/>
    <row r="592" ht="15.75" hidden="1" customHeight="1"/>
    <row r="593" ht="15.75" hidden="1" customHeight="1"/>
    <row r="594" ht="15.75" hidden="1" customHeight="1"/>
    <row r="595" ht="15.75" hidden="1" customHeight="1"/>
    <row r="596" ht="15.75" hidden="1" customHeight="1"/>
    <row r="597" ht="15.75" hidden="1" customHeight="1"/>
    <row r="598" ht="15.75" hidden="1" customHeight="1"/>
    <row r="599" ht="0" hidden="1" customHeight="1"/>
    <row r="600" ht="0" hidden="1" customHeight="1"/>
    <row r="601" ht="0" hidden="1" customHeight="1"/>
    <row r="602" ht="0" hidden="1" customHeight="1"/>
    <row r="603" ht="0" hidden="1" customHeight="1"/>
    <row r="604" ht="0" hidden="1" customHeight="1"/>
    <row r="605" ht="0" hidden="1" customHeight="1"/>
    <row r="606" ht="0" hidden="1" customHeight="1"/>
    <row r="607" ht="0" hidden="1" customHeight="1"/>
    <row r="608" ht="0" hidden="1" customHeight="1"/>
    <row r="609" ht="0" hidden="1" customHeight="1"/>
  </sheetData>
  <customSheetViews>
    <customSheetView guid="{85C796D9-9862-45FD-9C76-C539D15E6DB8}" showPageBreaks="1" fitToPage="1" printArea="1" hiddenRows="1" hiddenColumns="1">
      <selection sqref="A1:F1"/>
      <rowBreaks count="8" manualBreakCount="8">
        <brk id="37" max="8" man="1"/>
        <brk id="92" max="5" man="1"/>
        <brk id="132" max="8" man="1"/>
        <brk id="186" max="5" man="1"/>
        <brk id="242" max="5" man="1"/>
        <brk id="299" max="5" man="1"/>
        <brk id="354" max="5" man="1"/>
        <brk id="402" max="5" man="1"/>
      </rowBreaks>
      <pageMargins left="0.5" right="0.5" top="1" bottom="1" header="0.5" footer="0.5"/>
      <printOptions horizontalCentered="1"/>
      <pageSetup scale="68" fitToHeight="0" orientation="portrait" horizontalDpi="1200" verticalDpi="1200" r:id="rId1"/>
      <headerFooter>
        <oddFooter>&amp;CThe State of Texas    -    2016 ANNUAL CASH REPORT
&amp;P</oddFooter>
      </headerFooter>
    </customSheetView>
    <customSheetView guid="{BE2CF08A-2A64-484B-8025-AFF180C9E95D}" fitToPage="1" hiddenRows="1" hiddenColumns="1">
      <selection sqref="A1:F1"/>
      <rowBreaks count="8" manualBreakCount="8">
        <brk id="37" max="8" man="1"/>
        <brk id="92" max="5" man="1"/>
        <brk id="132" max="8" man="1"/>
        <brk id="186" max="5" man="1"/>
        <brk id="242" max="5" man="1"/>
        <brk id="299" max="5" man="1"/>
        <brk id="354" max="5" man="1"/>
        <brk id="402" max="5" man="1"/>
      </rowBreaks>
      <pageMargins left="0.5" right="0.5" top="1" bottom="1" header="0.5" footer="0.5"/>
      <printOptions horizontalCentered="1"/>
      <pageSetup scale="68" fitToHeight="0" orientation="portrait" horizontalDpi="1200" verticalDpi="1200" r:id="rId2"/>
      <headerFooter>
        <oddFooter>&amp;CThe State of Texas    -    2016 ANNUAL CASH REPORT
&amp;P</oddFooter>
      </headerFooter>
    </customSheetView>
  </customSheetViews>
  <mergeCells count="3">
    <mergeCell ref="A1:F1"/>
    <mergeCell ref="A561:B561"/>
    <mergeCell ref="A562:G562"/>
  </mergeCells>
  <printOptions horizontalCentered="1"/>
  <pageMargins left="0.5" right="0.5" top="1" bottom="1" header="0.5" footer="0.5"/>
  <pageSetup scale="68" fitToHeight="0" orientation="portrait" horizontalDpi="1200" verticalDpi="1200" r:id="rId3"/>
  <headerFooter>
    <oddFooter>&amp;CThe State of Texas    -    2016 ANNUAL CASH REPORT
&amp;P</oddFooter>
  </headerFooter>
  <rowBreaks count="8" manualBreakCount="8">
    <brk id="37" max="8" man="1"/>
    <brk id="92" max="5" man="1"/>
    <brk id="132" max="8" man="1"/>
    <brk id="186" max="5" man="1"/>
    <brk id="242" max="5" man="1"/>
    <brk id="299" max="5" man="1"/>
    <brk id="354" max="5" man="1"/>
    <brk id="402" max="5"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tabColor rgb="FF00B0F0"/>
    <pageSetUpPr fitToPage="1"/>
  </sheetPr>
  <dimension ref="A1:G609"/>
  <sheetViews>
    <sheetView zoomScaleNormal="100" zoomScaleSheetLayoutView="80" workbookViewId="0">
      <selection sqref="A1:F1"/>
    </sheetView>
  </sheetViews>
  <sheetFormatPr defaultColWidth="0" defaultRowHeight="15" zeroHeight="1"/>
  <cols>
    <col min="1" max="1" width="7" style="269" customWidth="1"/>
    <col min="2" max="2" width="71.5703125" style="1" bestFit="1" customWidth="1"/>
    <col min="3" max="3" width="24.28515625" style="1" customWidth="1"/>
    <col min="4" max="4" width="24" style="1" customWidth="1"/>
    <col min="5" max="5" width="13.42578125" style="326" customWidth="1"/>
    <col min="6" max="6" width="25.7109375" style="1" customWidth="1"/>
    <col min="7" max="7" width="15.28515625" style="1" hidden="1" customWidth="1"/>
    <col min="8" max="16384" width="9.140625" style="1" hidden="1"/>
  </cols>
  <sheetData>
    <row r="1" spans="1:6" ht="111" customHeight="1">
      <c r="A1" s="487" t="s">
        <v>2614</v>
      </c>
      <c r="B1" s="487"/>
      <c r="C1" s="487"/>
      <c r="D1" s="487"/>
      <c r="E1" s="487"/>
      <c r="F1" s="487"/>
    </row>
    <row r="2" spans="1:6" ht="46.5" customHeight="1">
      <c r="A2" s="237" t="s">
        <v>992</v>
      </c>
      <c r="B2" s="302"/>
      <c r="C2" s="329" t="s">
        <v>804</v>
      </c>
      <c r="D2" s="329" t="s">
        <v>2394</v>
      </c>
      <c r="E2" s="303" t="s">
        <v>805</v>
      </c>
      <c r="F2" s="303" t="s">
        <v>2395</v>
      </c>
    </row>
    <row r="3" spans="1:6" ht="31.5" customHeight="1">
      <c r="A3" s="274" t="s">
        <v>993</v>
      </c>
      <c r="C3" s="300"/>
      <c r="D3" s="300"/>
      <c r="E3" s="328"/>
      <c r="F3" s="300"/>
    </row>
    <row r="4" spans="1:6">
      <c r="A4" s="308">
        <v>7001</v>
      </c>
      <c r="B4" s="330" t="s">
        <v>994</v>
      </c>
      <c r="C4" s="311">
        <v>123868019.06</v>
      </c>
      <c r="D4" s="311">
        <v>124645581.48999999</v>
      </c>
      <c r="E4" s="331">
        <v>0.62773461293778454</v>
      </c>
      <c r="F4" s="311">
        <v>120205327.3</v>
      </c>
    </row>
    <row r="5" spans="1:6" ht="30">
      <c r="A5" s="308">
        <v>7002</v>
      </c>
      <c r="B5" s="330" t="s">
        <v>995</v>
      </c>
      <c r="C5" s="332">
        <v>6499820528.21</v>
      </c>
      <c r="D5" s="332">
        <v>6467996199.0799999</v>
      </c>
      <c r="E5" s="310">
        <v>-0.48961858241898698</v>
      </c>
      <c r="F5" s="332">
        <v>6353125120.6099997</v>
      </c>
    </row>
    <row r="6" spans="1:6" ht="30">
      <c r="A6" s="308">
        <v>7003</v>
      </c>
      <c r="B6" s="330" t="s">
        <v>997</v>
      </c>
      <c r="C6" s="332">
        <v>50265698.799999997</v>
      </c>
      <c r="D6" s="332">
        <v>50213138.119999997</v>
      </c>
      <c r="E6" s="310">
        <v>-0.10456570037776876</v>
      </c>
      <c r="F6" s="332">
        <v>50033612.640000001</v>
      </c>
    </row>
    <row r="7" spans="1:6" ht="30">
      <c r="A7" s="308">
        <v>7004</v>
      </c>
      <c r="B7" s="330" t="s">
        <v>998</v>
      </c>
      <c r="C7" s="332">
        <v>17917411.539999999</v>
      </c>
      <c r="D7" s="332">
        <v>28608125.100000001</v>
      </c>
      <c r="E7" s="310">
        <v>59.66661834011768</v>
      </c>
      <c r="F7" s="332">
        <v>28503237.510000002</v>
      </c>
    </row>
    <row r="8" spans="1:6" ht="30">
      <c r="A8" s="308">
        <v>7005</v>
      </c>
      <c r="B8" s="330" t="s">
        <v>1000</v>
      </c>
      <c r="C8" s="332">
        <v>803421.1</v>
      </c>
      <c r="D8" s="332">
        <v>673237.3</v>
      </c>
      <c r="E8" s="310">
        <v>-16.203681979475014</v>
      </c>
      <c r="F8" s="332">
        <v>673237.3</v>
      </c>
    </row>
    <row r="9" spans="1:6">
      <c r="A9" s="308">
        <v>7006</v>
      </c>
      <c r="B9" s="330" t="s">
        <v>1001</v>
      </c>
      <c r="C9" s="332">
        <v>10126213.76</v>
      </c>
      <c r="D9" s="332">
        <v>11461405.890000001</v>
      </c>
      <c r="E9" s="310">
        <v>13.185502119994757</v>
      </c>
      <c r="F9" s="332">
        <v>11227288.060000001</v>
      </c>
    </row>
    <row r="10" spans="1:6">
      <c r="A10" s="308">
        <v>7007</v>
      </c>
      <c r="B10" s="330" t="s">
        <v>1002</v>
      </c>
      <c r="C10" s="332">
        <v>16907912.699999999</v>
      </c>
      <c r="D10" s="332">
        <v>14349668.140000001</v>
      </c>
      <c r="E10" s="310">
        <v>-15.130457587470266</v>
      </c>
      <c r="F10" s="332">
        <v>13401052.18</v>
      </c>
    </row>
    <row r="11" spans="1:6">
      <c r="A11" s="308">
        <v>7008</v>
      </c>
      <c r="B11" s="330" t="s">
        <v>1003</v>
      </c>
      <c r="C11" s="332">
        <v>2221190859.25</v>
      </c>
      <c r="D11" s="332">
        <v>2233020564.25</v>
      </c>
      <c r="E11" s="310">
        <v>0.53258390429332036</v>
      </c>
      <c r="F11" s="332">
        <v>2220456538.3099999</v>
      </c>
    </row>
    <row r="12" spans="1:6" ht="30">
      <c r="A12" s="308">
        <v>7009</v>
      </c>
      <c r="B12" s="330" t="s">
        <v>1004</v>
      </c>
      <c r="C12" s="332">
        <v>65780701.359999999</v>
      </c>
      <c r="D12" s="332">
        <v>66805413.030000001</v>
      </c>
      <c r="E12" s="310">
        <v>1.557769450331689</v>
      </c>
      <c r="F12" s="332">
        <v>66477790.299999997</v>
      </c>
    </row>
    <row r="13" spans="1:6">
      <c r="A13" s="308">
        <v>7010</v>
      </c>
      <c r="B13" s="330" t="s">
        <v>1006</v>
      </c>
      <c r="C13" s="332">
        <v>947661196.14999998</v>
      </c>
      <c r="D13" s="332">
        <v>924511009.19000006</v>
      </c>
      <c r="E13" s="310">
        <v>-2.4428758984804526</v>
      </c>
      <c r="F13" s="332">
        <v>922140539.98000002</v>
      </c>
    </row>
    <row r="14" spans="1:6" ht="30">
      <c r="A14" s="308">
        <v>7011</v>
      </c>
      <c r="B14" s="330" t="s">
        <v>1007</v>
      </c>
      <c r="C14" s="332">
        <v>12811070.449999999</v>
      </c>
      <c r="D14" s="332">
        <v>13164796.960000001</v>
      </c>
      <c r="E14" s="310">
        <v>2.761100341931237</v>
      </c>
      <c r="F14" s="332">
        <v>13164796.960000001</v>
      </c>
    </row>
    <row r="15" spans="1:6">
      <c r="A15" s="308">
        <v>7014</v>
      </c>
      <c r="B15" s="330" t="s">
        <v>1008</v>
      </c>
      <c r="C15" s="332">
        <v>161831226.03</v>
      </c>
      <c r="D15" s="332">
        <v>155059166.43000001</v>
      </c>
      <c r="E15" s="310">
        <v>-4.184643326340864</v>
      </c>
      <c r="F15" s="332">
        <v>153854776.86000001</v>
      </c>
    </row>
    <row r="16" spans="1:6">
      <c r="A16" s="308">
        <v>7015</v>
      </c>
      <c r="B16" s="330" t="s">
        <v>1010</v>
      </c>
      <c r="C16" s="332">
        <v>1127790227.8099999</v>
      </c>
      <c r="D16" s="332">
        <v>1098171024.5699999</v>
      </c>
      <c r="E16" s="310">
        <v>-2.6263042992947434</v>
      </c>
      <c r="F16" s="332">
        <v>1091287493.1300001</v>
      </c>
    </row>
    <row r="17" spans="1:6" ht="30">
      <c r="A17" s="308">
        <v>7016</v>
      </c>
      <c r="B17" s="330" t="s">
        <v>1011</v>
      </c>
      <c r="C17" s="332">
        <v>314148479.97000003</v>
      </c>
      <c r="D17" s="332">
        <v>296810701.88999999</v>
      </c>
      <c r="E17" s="310">
        <v>-5.518975639053143</v>
      </c>
      <c r="F17" s="332">
        <v>296435734.79000002</v>
      </c>
    </row>
    <row r="18" spans="1:6">
      <c r="A18" s="308">
        <v>7017</v>
      </c>
      <c r="B18" s="330" t="s">
        <v>1012</v>
      </c>
      <c r="C18" s="332">
        <v>35283491.950000003</v>
      </c>
      <c r="D18" s="332">
        <v>40629912.579999998</v>
      </c>
      <c r="E18" s="310">
        <v>15.152753694493651</v>
      </c>
      <c r="F18" s="332">
        <v>40137379.009999998</v>
      </c>
    </row>
    <row r="19" spans="1:6">
      <c r="A19" s="308">
        <v>7018</v>
      </c>
      <c r="B19" s="330" t="s">
        <v>1013</v>
      </c>
      <c r="C19" s="332">
        <v>1305159.6799999999</v>
      </c>
      <c r="D19" s="332">
        <v>1476321.64</v>
      </c>
      <c r="E19" s="310">
        <v>13.114254341660322</v>
      </c>
      <c r="F19" s="332">
        <v>1476321.64</v>
      </c>
    </row>
    <row r="20" spans="1:6">
      <c r="A20" s="308">
        <v>7019</v>
      </c>
      <c r="B20" s="330" t="s">
        <v>1015</v>
      </c>
      <c r="C20" s="332">
        <v>16306993.369999999</v>
      </c>
      <c r="D20" s="332">
        <v>24092788.710000001</v>
      </c>
      <c r="E20" s="310">
        <v>47.745130959110718</v>
      </c>
      <c r="F20" s="332">
        <v>23981878.789999999</v>
      </c>
    </row>
    <row r="21" spans="1:6">
      <c r="A21" s="308">
        <v>7020</v>
      </c>
      <c r="B21" s="330" t="s">
        <v>1017</v>
      </c>
      <c r="C21" s="332">
        <v>49505458.990000002</v>
      </c>
      <c r="D21" s="332">
        <v>48101300.539999999</v>
      </c>
      <c r="E21" s="310">
        <v>-2.8363709349379835</v>
      </c>
      <c r="F21" s="332">
        <v>48101300.539999999</v>
      </c>
    </row>
    <row r="22" spans="1:6">
      <c r="A22" s="308">
        <v>7021</v>
      </c>
      <c r="B22" s="330" t="s">
        <v>1019</v>
      </c>
      <c r="C22" s="332">
        <v>313393672.13</v>
      </c>
      <c r="D22" s="332">
        <v>372318748.10000002</v>
      </c>
      <c r="E22" s="310">
        <v>18.802254547614826</v>
      </c>
      <c r="F22" s="332">
        <v>371449372.82999998</v>
      </c>
    </row>
    <row r="23" spans="1:6">
      <c r="A23" s="308">
        <v>7022</v>
      </c>
      <c r="B23" s="330" t="s">
        <v>1020</v>
      </c>
      <c r="C23" s="332">
        <v>147106869.91999999</v>
      </c>
      <c r="D23" s="332">
        <v>143438166.12</v>
      </c>
      <c r="E23" s="310">
        <v>-2.4939037870869698</v>
      </c>
      <c r="F23" s="332">
        <v>141906182.22</v>
      </c>
    </row>
    <row r="24" spans="1:6">
      <c r="A24" s="308">
        <v>7023</v>
      </c>
      <c r="B24" s="330" t="s">
        <v>1022</v>
      </c>
      <c r="C24" s="332">
        <v>88342902.269999996</v>
      </c>
      <c r="D24" s="332">
        <v>96721241.760000005</v>
      </c>
      <c r="E24" s="310">
        <v>9.4838852638025397</v>
      </c>
      <c r="F24" s="332">
        <v>95804739.159999996</v>
      </c>
    </row>
    <row r="25" spans="1:6">
      <c r="A25" s="308">
        <v>7024</v>
      </c>
      <c r="B25" s="330" t="s">
        <v>1024</v>
      </c>
      <c r="C25" s="332">
        <v>1664715.96</v>
      </c>
      <c r="D25" s="332">
        <v>1979114.53</v>
      </c>
      <c r="E25" s="310">
        <v>18.886018849726177</v>
      </c>
      <c r="F25" s="332">
        <v>1975956.83</v>
      </c>
    </row>
    <row r="26" spans="1:6">
      <c r="A26" s="308">
        <v>7025</v>
      </c>
      <c r="B26" s="330" t="s">
        <v>1025</v>
      </c>
      <c r="C26" s="332">
        <v>204451.6</v>
      </c>
      <c r="D26" s="332">
        <v>195083.85</v>
      </c>
      <c r="E26" s="310">
        <v>-4.5818912642405341</v>
      </c>
      <c r="F26" s="332">
        <v>193083.85</v>
      </c>
    </row>
    <row r="27" spans="1:6">
      <c r="A27" s="308">
        <v>7028</v>
      </c>
      <c r="B27" s="330" t="s">
        <v>1026</v>
      </c>
      <c r="C27" s="332">
        <v>12720.01</v>
      </c>
      <c r="D27" s="332">
        <v>212952.95</v>
      </c>
      <c r="E27" s="310">
        <v>1574.1570957884467</v>
      </c>
      <c r="F27" s="332">
        <v>212952.95</v>
      </c>
    </row>
    <row r="28" spans="1:6">
      <c r="A28" s="308">
        <v>7031</v>
      </c>
      <c r="B28" s="330" t="s">
        <v>1028</v>
      </c>
      <c r="C28" s="332">
        <v>64434614.310000002</v>
      </c>
      <c r="D28" s="332">
        <v>70202052.099999994</v>
      </c>
      <c r="E28" s="310">
        <v>8.9508377628403171</v>
      </c>
      <c r="F28" s="332">
        <v>70199057.099999994</v>
      </c>
    </row>
    <row r="29" spans="1:6">
      <c r="A29" s="308">
        <v>7035</v>
      </c>
      <c r="B29" s="330" t="s">
        <v>1030</v>
      </c>
      <c r="C29" s="332">
        <v>7653231.3700000001</v>
      </c>
      <c r="D29" s="332">
        <v>8116759.8600000003</v>
      </c>
      <c r="E29" s="310">
        <v>6.0566376160662214</v>
      </c>
      <c r="F29" s="332">
        <v>8116759.8600000003</v>
      </c>
    </row>
    <row r="30" spans="1:6">
      <c r="A30" s="308">
        <v>7037</v>
      </c>
      <c r="B30" s="330" t="s">
        <v>1031</v>
      </c>
      <c r="C30" s="332">
        <v>118000</v>
      </c>
      <c r="D30" s="332">
        <v>121080</v>
      </c>
      <c r="E30" s="310">
        <v>2.6101694915254239</v>
      </c>
      <c r="F30" s="332">
        <v>121080</v>
      </c>
    </row>
    <row r="31" spans="1:6">
      <c r="A31" s="308">
        <v>7047</v>
      </c>
      <c r="B31" s="330" t="s">
        <v>1032</v>
      </c>
      <c r="C31" s="332">
        <v>6766212.0199999996</v>
      </c>
      <c r="D31" s="332">
        <v>12115909.23</v>
      </c>
      <c r="E31" s="310">
        <v>79.064876982675472</v>
      </c>
      <c r="F31" s="332">
        <v>12052909.23</v>
      </c>
    </row>
    <row r="32" spans="1:6">
      <c r="A32" s="308">
        <v>7050</v>
      </c>
      <c r="B32" s="330" t="s">
        <v>1033</v>
      </c>
      <c r="C32" s="332">
        <v>15330666.23</v>
      </c>
      <c r="D32" s="332">
        <v>12660353.76</v>
      </c>
      <c r="E32" s="310">
        <v>-17.418111058830355</v>
      </c>
      <c r="F32" s="332">
        <v>12527213.859999999</v>
      </c>
    </row>
    <row r="33" spans="1:6">
      <c r="A33" s="308"/>
      <c r="B33" s="333" t="s">
        <v>1034</v>
      </c>
      <c r="C33" s="334">
        <v>12318352126.000004</v>
      </c>
      <c r="D33" s="334">
        <v>12317871817.170004</v>
      </c>
      <c r="E33" s="313">
        <v>-3.8991321654635058E-3</v>
      </c>
      <c r="F33" s="334">
        <v>12169242733.800003</v>
      </c>
    </row>
    <row r="34" spans="1:6" ht="31.5" customHeight="1">
      <c r="A34" s="274" t="s">
        <v>655</v>
      </c>
      <c r="B34" s="330"/>
      <c r="C34" s="332"/>
      <c r="D34" s="332"/>
      <c r="E34" s="310"/>
      <c r="F34" s="332"/>
    </row>
    <row r="35" spans="1:6">
      <c r="A35" s="308">
        <v>7032</v>
      </c>
      <c r="B35" s="330" t="s">
        <v>1035</v>
      </c>
      <c r="C35" s="332">
        <v>673057785.90999997</v>
      </c>
      <c r="D35" s="332">
        <v>667564420.42999995</v>
      </c>
      <c r="E35" s="310">
        <v>-0.8161803629643446</v>
      </c>
      <c r="F35" s="332">
        <v>663135993.89999998</v>
      </c>
    </row>
    <row r="36" spans="1:6">
      <c r="A36" s="308">
        <v>7033</v>
      </c>
      <c r="B36" s="330" t="s">
        <v>1037</v>
      </c>
      <c r="C36" s="332">
        <v>12559567.550000001</v>
      </c>
      <c r="D36" s="332">
        <v>14371980.83</v>
      </c>
      <c r="E36" s="310">
        <v>14.430538892240754</v>
      </c>
      <c r="F36" s="332">
        <v>14309900.52</v>
      </c>
    </row>
    <row r="37" spans="1:6">
      <c r="A37" s="308">
        <v>7040</v>
      </c>
      <c r="B37" s="330" t="s">
        <v>1039</v>
      </c>
      <c r="C37" s="332">
        <v>33743144.25</v>
      </c>
      <c r="D37" s="332">
        <v>33505979.09</v>
      </c>
      <c r="E37" s="310">
        <v>-0.7028543583338418</v>
      </c>
      <c r="F37" s="332">
        <v>33512526.25</v>
      </c>
    </row>
    <row r="38" spans="1:6">
      <c r="A38" s="308">
        <v>7041</v>
      </c>
      <c r="B38" s="330" t="s">
        <v>1040</v>
      </c>
      <c r="C38" s="332">
        <v>2864066335.7600002</v>
      </c>
      <c r="D38" s="332">
        <v>2848680643.1100001</v>
      </c>
      <c r="E38" s="310">
        <v>-0.53719749636725478</v>
      </c>
      <c r="F38" s="332">
        <v>2831088821.3499999</v>
      </c>
    </row>
    <row r="39" spans="1:6">
      <c r="A39" s="308">
        <v>7042</v>
      </c>
      <c r="B39" s="330" t="s">
        <v>1042</v>
      </c>
      <c r="C39" s="332">
        <v>76147016.969999999</v>
      </c>
      <c r="D39" s="332">
        <v>73662960.260000005</v>
      </c>
      <c r="E39" s="310">
        <v>-3.2621851897082839</v>
      </c>
      <c r="F39" s="332">
        <v>72581583.489999995</v>
      </c>
    </row>
    <row r="40" spans="1:6">
      <c r="A40" s="308">
        <v>7043</v>
      </c>
      <c r="B40" s="330" t="s">
        <v>1043</v>
      </c>
      <c r="C40" s="332">
        <v>856313854.70000005</v>
      </c>
      <c r="D40" s="332">
        <v>873909598.92999995</v>
      </c>
      <c r="E40" s="310">
        <v>2.054824190152146</v>
      </c>
      <c r="F40" s="332">
        <v>864700460.42999995</v>
      </c>
    </row>
    <row r="41" spans="1:6" ht="30">
      <c r="A41" s="308">
        <v>7052</v>
      </c>
      <c r="B41" s="330" t="s">
        <v>1044</v>
      </c>
      <c r="C41" s="332">
        <v>17986723.469999999</v>
      </c>
      <c r="D41" s="332">
        <v>20602711.93</v>
      </c>
      <c r="E41" s="310">
        <v>14.543996655995741</v>
      </c>
      <c r="F41" s="332">
        <v>20597655.940000001</v>
      </c>
    </row>
    <row r="42" spans="1:6">
      <c r="A42" s="308">
        <v>7061</v>
      </c>
      <c r="B42" s="330" t="s">
        <v>1046</v>
      </c>
      <c r="C42" s="332">
        <v>3150556.03</v>
      </c>
      <c r="D42" s="332">
        <v>3459669.02</v>
      </c>
      <c r="E42" s="310">
        <v>9.811378913962697</v>
      </c>
      <c r="F42" s="332">
        <v>3446187.68</v>
      </c>
    </row>
    <row r="43" spans="1:6">
      <c r="A43" s="308">
        <v>7062</v>
      </c>
      <c r="B43" s="330" t="s">
        <v>1047</v>
      </c>
      <c r="C43" s="332">
        <v>16025443.529999999</v>
      </c>
      <c r="D43" s="332">
        <v>16085549.630000001</v>
      </c>
      <c r="E43" s="310">
        <v>0.37506668621983213</v>
      </c>
      <c r="F43" s="332">
        <v>16085549.630000001</v>
      </c>
    </row>
    <row r="44" spans="1:6">
      <c r="A44" s="308">
        <v>7082</v>
      </c>
      <c r="B44" s="330" t="s">
        <v>1048</v>
      </c>
      <c r="C44" s="332">
        <v>24295313.190000001</v>
      </c>
      <c r="D44" s="332">
        <v>23103178.809999999</v>
      </c>
      <c r="E44" s="310">
        <v>-4.9068491962914376</v>
      </c>
      <c r="F44" s="332">
        <v>23103178.809999999</v>
      </c>
    </row>
    <row r="45" spans="1:6">
      <c r="A45" s="308">
        <v>7086</v>
      </c>
      <c r="B45" s="330" t="s">
        <v>1049</v>
      </c>
      <c r="C45" s="332">
        <v>136986893.38999999</v>
      </c>
      <c r="D45" s="332">
        <v>134341525.71000001</v>
      </c>
      <c r="E45" s="310">
        <v>-1.9311100606308722</v>
      </c>
      <c r="F45" s="332">
        <v>133550553.33</v>
      </c>
    </row>
    <row r="46" spans="1:6">
      <c r="A46" s="308">
        <v>7087</v>
      </c>
      <c r="B46" s="330" t="s">
        <v>1050</v>
      </c>
      <c r="C46" s="332">
        <v>3262066.07</v>
      </c>
      <c r="D46" s="332">
        <v>4309482.12</v>
      </c>
      <c r="E46" s="310">
        <v>32.108977179606924</v>
      </c>
      <c r="F46" s="332">
        <v>4306702.8099999996</v>
      </c>
    </row>
    <row r="47" spans="1:6">
      <c r="A47" s="308">
        <v>7231</v>
      </c>
      <c r="B47" s="330" t="s">
        <v>1051</v>
      </c>
      <c r="C47" s="332">
        <v>23302648.949999999</v>
      </c>
      <c r="D47" s="332">
        <v>23705633.859999999</v>
      </c>
      <c r="E47" s="310">
        <v>1.7293523618910294</v>
      </c>
      <c r="F47" s="332">
        <v>23705633.859999999</v>
      </c>
    </row>
    <row r="48" spans="1:6" ht="30">
      <c r="A48" s="308">
        <v>7232</v>
      </c>
      <c r="B48" s="330" t="s">
        <v>1052</v>
      </c>
      <c r="C48" s="332">
        <v>2603237.7799999998</v>
      </c>
      <c r="D48" s="332">
        <v>2490442.25</v>
      </c>
      <c r="E48" s="310">
        <v>-4.3328938626574409</v>
      </c>
      <c r="F48" s="332">
        <v>2490442.25</v>
      </c>
    </row>
    <row r="49" spans="1:6">
      <c r="A49" s="308">
        <v>7233</v>
      </c>
      <c r="B49" s="330" t="s">
        <v>1053</v>
      </c>
      <c r="C49" s="332">
        <v>4724508656.7399998</v>
      </c>
      <c r="D49" s="332">
        <v>4390925148.3199997</v>
      </c>
      <c r="E49" s="310">
        <v>-7.060702660457796</v>
      </c>
      <c r="F49" s="332">
        <v>0</v>
      </c>
    </row>
    <row r="50" spans="1:6" ht="45">
      <c r="A50" s="308">
        <v>7917</v>
      </c>
      <c r="B50" s="330" t="s">
        <v>1054</v>
      </c>
      <c r="C50" s="332">
        <v>2140079834.72</v>
      </c>
      <c r="D50" s="332">
        <v>2785163743.8899999</v>
      </c>
      <c r="E50" s="310">
        <v>30.142983392691992</v>
      </c>
      <c r="F50" s="332">
        <v>2785163743.8899999</v>
      </c>
    </row>
    <row r="51" spans="1:6" ht="34.5" customHeight="1">
      <c r="A51" s="308"/>
      <c r="B51" s="333" t="s">
        <v>663</v>
      </c>
      <c r="C51" s="334">
        <v>11608089079.009998</v>
      </c>
      <c r="D51" s="334">
        <v>11915882668.190001</v>
      </c>
      <c r="E51" s="313">
        <v>2.6515439973368342</v>
      </c>
      <c r="F51" s="334">
        <v>7491778934.1399994</v>
      </c>
    </row>
    <row r="52" spans="1:6" ht="15.75">
      <c r="A52" s="274" t="s">
        <v>1055</v>
      </c>
      <c r="B52" s="340"/>
      <c r="C52" s="332"/>
      <c r="D52" s="332"/>
      <c r="E52" s="310"/>
      <c r="F52" s="332"/>
    </row>
    <row r="53" spans="1:6">
      <c r="A53" s="308">
        <v>7291</v>
      </c>
      <c r="B53" s="330" t="s">
        <v>1056</v>
      </c>
      <c r="C53" s="332">
        <v>79748447.730000004</v>
      </c>
      <c r="D53" s="332">
        <v>70725605.420000002</v>
      </c>
      <c r="E53" s="310">
        <v>-11.314129073142778</v>
      </c>
      <c r="F53" s="332">
        <v>66828237.219999999</v>
      </c>
    </row>
    <row r="54" spans="1:6">
      <c r="A54" s="308">
        <v>7300</v>
      </c>
      <c r="B54" s="330" t="s">
        <v>1057</v>
      </c>
      <c r="C54" s="332">
        <v>79729834.769999996</v>
      </c>
      <c r="D54" s="332">
        <v>84260793.719999999</v>
      </c>
      <c r="E54" s="310">
        <v>5.6828901791539526</v>
      </c>
      <c r="F54" s="332">
        <v>79866831.349999994</v>
      </c>
    </row>
    <row r="55" spans="1:6">
      <c r="A55" s="308">
        <v>7303</v>
      </c>
      <c r="B55" s="330" t="s">
        <v>2435</v>
      </c>
      <c r="C55" s="332">
        <v>8814614.6300000008</v>
      </c>
      <c r="D55" s="332">
        <v>9645464</v>
      </c>
      <c r="E55" s="310">
        <v>9.4258161573196197</v>
      </c>
      <c r="F55" s="332">
        <v>9569643.2599999998</v>
      </c>
    </row>
    <row r="56" spans="1:6">
      <c r="A56" s="308">
        <v>7304</v>
      </c>
      <c r="B56" s="330" t="s">
        <v>1058</v>
      </c>
      <c r="C56" s="332">
        <v>62065959.789999999</v>
      </c>
      <c r="D56" s="332">
        <v>74118028.760000005</v>
      </c>
      <c r="E56" s="310">
        <v>19.418162565725478</v>
      </c>
      <c r="F56" s="332">
        <v>74097440.180000007</v>
      </c>
    </row>
    <row r="57" spans="1:6">
      <c r="A57" s="308">
        <v>7307</v>
      </c>
      <c r="B57" s="330" t="s">
        <v>1059</v>
      </c>
      <c r="C57" s="332">
        <v>1880375.51</v>
      </c>
      <c r="D57" s="332">
        <v>2121383.35</v>
      </c>
      <c r="E57" s="310">
        <v>12.81700589687004</v>
      </c>
      <c r="F57" s="332">
        <v>2121383.35</v>
      </c>
    </row>
    <row r="58" spans="1:6">
      <c r="A58" s="308">
        <v>7310</v>
      </c>
      <c r="B58" s="330" t="s">
        <v>1060</v>
      </c>
      <c r="C58" s="332">
        <v>9555575.5399999991</v>
      </c>
      <c r="D58" s="332">
        <v>8988846.6799999997</v>
      </c>
      <c r="E58" s="310">
        <v>-5.9308710148085906</v>
      </c>
      <c r="F58" s="332">
        <v>8384457.4900000002</v>
      </c>
    </row>
    <row r="59" spans="1:6">
      <c r="A59" s="308">
        <v>7312</v>
      </c>
      <c r="B59" s="330" t="s">
        <v>1061</v>
      </c>
      <c r="C59" s="332">
        <v>249417575.13999999</v>
      </c>
      <c r="D59" s="332">
        <v>234499628.91999999</v>
      </c>
      <c r="E59" s="310">
        <v>-5.9811126828678542</v>
      </c>
      <c r="F59" s="332">
        <v>233408315.31999999</v>
      </c>
    </row>
    <row r="60" spans="1:6">
      <c r="A60" s="308">
        <v>7315</v>
      </c>
      <c r="B60" s="330" t="s">
        <v>1062</v>
      </c>
      <c r="C60" s="332">
        <v>1360836.4</v>
      </c>
      <c r="D60" s="332">
        <v>12870773.17</v>
      </c>
      <c r="E60" s="310">
        <v>845.79871393798703</v>
      </c>
      <c r="F60" s="332">
        <v>12860311.810000001</v>
      </c>
    </row>
    <row r="61" spans="1:6">
      <c r="A61" s="308">
        <v>7316</v>
      </c>
      <c r="B61" s="330" t="s">
        <v>1063</v>
      </c>
      <c r="C61" s="332">
        <v>111542087.53</v>
      </c>
      <c r="D61" s="332">
        <v>114412255.13</v>
      </c>
      <c r="E61" s="310">
        <v>2.5731700594432958</v>
      </c>
      <c r="F61" s="332">
        <v>114412255.13</v>
      </c>
    </row>
    <row r="62" spans="1:6">
      <c r="A62" s="308">
        <v>7322</v>
      </c>
      <c r="B62" s="330" t="s">
        <v>1064</v>
      </c>
      <c r="C62" s="332">
        <v>8151337.7300000004</v>
      </c>
      <c r="D62" s="332">
        <v>8062278.4100000001</v>
      </c>
      <c r="E62" s="310">
        <v>-1.0925730591707465</v>
      </c>
      <c r="F62" s="332">
        <v>8062278.4100000001</v>
      </c>
    </row>
    <row r="63" spans="1:6">
      <c r="A63" s="308">
        <v>7324</v>
      </c>
      <c r="B63" s="330" t="s">
        <v>1065</v>
      </c>
      <c r="C63" s="332">
        <v>1158299.3899999999</v>
      </c>
      <c r="D63" s="332">
        <v>1045777.95</v>
      </c>
      <c r="E63" s="310">
        <v>-9.7143658169413314</v>
      </c>
      <c r="F63" s="332">
        <v>1045777.95</v>
      </c>
    </row>
    <row r="64" spans="1:6">
      <c r="A64" s="308">
        <v>7325</v>
      </c>
      <c r="B64" s="330" t="s">
        <v>1066</v>
      </c>
      <c r="C64" s="332">
        <v>55726492.009999998</v>
      </c>
      <c r="D64" s="332">
        <v>58847544.799999997</v>
      </c>
      <c r="E64" s="310">
        <v>5.6006625887018568</v>
      </c>
      <c r="F64" s="332">
        <v>58847544.799999997</v>
      </c>
    </row>
    <row r="65" spans="1:6">
      <c r="A65" s="308">
        <v>7328</v>
      </c>
      <c r="B65" s="330" t="s">
        <v>1067</v>
      </c>
      <c r="C65" s="332">
        <v>301944993.36000001</v>
      </c>
      <c r="D65" s="332">
        <v>278647030.32999998</v>
      </c>
      <c r="E65" s="310">
        <v>-7.7159626893440709</v>
      </c>
      <c r="F65" s="332">
        <v>278443683.95999998</v>
      </c>
    </row>
    <row r="66" spans="1:6">
      <c r="A66" s="308">
        <v>7330</v>
      </c>
      <c r="B66" s="330" t="s">
        <v>1069</v>
      </c>
      <c r="C66" s="332">
        <v>59152761.280000001</v>
      </c>
      <c r="D66" s="332">
        <v>53004521.57</v>
      </c>
      <c r="E66" s="310">
        <v>-10.393833824421597</v>
      </c>
      <c r="F66" s="332">
        <v>52958450.890000001</v>
      </c>
    </row>
    <row r="67" spans="1:6">
      <c r="A67" s="308">
        <v>7331</v>
      </c>
      <c r="B67" s="330" t="s">
        <v>1070</v>
      </c>
      <c r="C67" s="332">
        <v>2270387.7200000002</v>
      </c>
      <c r="D67" s="332">
        <v>2114354.02</v>
      </c>
      <c r="E67" s="310">
        <v>-6.8725574326133225</v>
      </c>
      <c r="F67" s="332">
        <v>2113407.9</v>
      </c>
    </row>
    <row r="68" spans="1:6">
      <c r="A68" s="308">
        <v>7333</v>
      </c>
      <c r="B68" s="330" t="s">
        <v>1072</v>
      </c>
      <c r="C68" s="332">
        <v>1206015.74</v>
      </c>
      <c r="D68" s="332">
        <v>1338556.21</v>
      </c>
      <c r="E68" s="310">
        <v>10.989945288773757</v>
      </c>
      <c r="F68" s="332">
        <v>1332117.97</v>
      </c>
    </row>
    <row r="69" spans="1:6" ht="31.5" customHeight="1">
      <c r="A69" s="308"/>
      <c r="B69" s="333" t="s">
        <v>1073</v>
      </c>
      <c r="C69" s="334">
        <v>1033725594.27</v>
      </c>
      <c r="D69" s="334">
        <v>1014702842.4399999</v>
      </c>
      <c r="E69" s="313">
        <v>-1.840212909058675</v>
      </c>
      <c r="F69" s="334">
        <v>1004352136.9899998</v>
      </c>
    </row>
    <row r="70" spans="1:6" ht="15.75">
      <c r="A70" s="274" t="s">
        <v>1074</v>
      </c>
      <c r="B70" s="333"/>
      <c r="C70" s="332"/>
      <c r="D70" s="332"/>
      <c r="E70" s="310"/>
      <c r="F70" s="332"/>
    </row>
    <row r="71" spans="1:6">
      <c r="A71" s="308">
        <v>7071</v>
      </c>
      <c r="B71" s="330" t="s">
        <v>1076</v>
      </c>
      <c r="C71" s="332">
        <v>422002.81</v>
      </c>
      <c r="D71" s="332">
        <v>302184.71999999997</v>
      </c>
      <c r="E71" s="310">
        <v>-28.392723261724257</v>
      </c>
      <c r="F71" s="332">
        <v>300027.27</v>
      </c>
    </row>
    <row r="72" spans="1:6">
      <c r="A72" s="308">
        <v>7201</v>
      </c>
      <c r="B72" s="330" t="s">
        <v>1078</v>
      </c>
      <c r="C72" s="332">
        <v>9288757.9000000004</v>
      </c>
      <c r="D72" s="332">
        <v>8803487.1199999992</v>
      </c>
      <c r="E72" s="310">
        <v>-5.2242806328282185</v>
      </c>
      <c r="F72" s="332">
        <v>8418025.3200000003</v>
      </c>
    </row>
    <row r="73" spans="1:6">
      <c r="A73" s="308">
        <v>7202</v>
      </c>
      <c r="B73" s="330" t="s">
        <v>1079</v>
      </c>
      <c r="C73" s="332">
        <v>1513338.31</v>
      </c>
      <c r="D73" s="332">
        <v>1365541.62</v>
      </c>
      <c r="E73" s="310">
        <v>-9.7662689844942818</v>
      </c>
      <c r="F73" s="332">
        <v>1318775.8400000001</v>
      </c>
    </row>
    <row r="74" spans="1:6" ht="30">
      <c r="A74" s="308">
        <v>7203</v>
      </c>
      <c r="B74" s="330" t="s">
        <v>2436</v>
      </c>
      <c r="C74" s="332">
        <v>17521355.280000001</v>
      </c>
      <c r="D74" s="332">
        <v>14279394.6</v>
      </c>
      <c r="E74" s="310">
        <v>-18.502910466638294</v>
      </c>
      <c r="F74" s="332">
        <v>13619255.800000001</v>
      </c>
    </row>
    <row r="75" spans="1:6">
      <c r="A75" s="308">
        <v>7204</v>
      </c>
      <c r="B75" s="330" t="s">
        <v>1080</v>
      </c>
      <c r="C75" s="332">
        <v>6487573.3899999997</v>
      </c>
      <c r="D75" s="332">
        <v>6029944.6299999999</v>
      </c>
      <c r="E75" s="310">
        <v>-7.053928063540563</v>
      </c>
      <c r="F75" s="332">
        <v>5880408.2199999997</v>
      </c>
    </row>
    <row r="76" spans="1:6">
      <c r="A76" s="308">
        <v>7205</v>
      </c>
      <c r="B76" s="330" t="s">
        <v>1081</v>
      </c>
      <c r="C76" s="332">
        <v>0</v>
      </c>
      <c r="D76" s="332">
        <v>1178.46</v>
      </c>
      <c r="E76" s="310" t="s">
        <v>81</v>
      </c>
      <c r="F76" s="332">
        <v>1178.46</v>
      </c>
    </row>
    <row r="77" spans="1:6">
      <c r="A77" s="308">
        <v>7206</v>
      </c>
      <c r="B77" s="330" t="s">
        <v>1082</v>
      </c>
      <c r="C77" s="332">
        <v>105257496.45</v>
      </c>
      <c r="D77" s="332">
        <v>116352464.69</v>
      </c>
      <c r="E77" s="310">
        <v>10.540786750775883</v>
      </c>
      <c r="F77" s="332">
        <v>116352464.69</v>
      </c>
    </row>
    <row r="78" spans="1:6">
      <c r="A78" s="308">
        <v>7207</v>
      </c>
      <c r="B78" s="330" t="s">
        <v>1084</v>
      </c>
      <c r="C78" s="332">
        <v>22344792.059999999</v>
      </c>
      <c r="D78" s="332">
        <v>16579709.800000001</v>
      </c>
      <c r="E78" s="310">
        <v>-25.800563480383527</v>
      </c>
      <c r="F78" s="332">
        <v>16579709.800000001</v>
      </c>
    </row>
    <row r="79" spans="1:6">
      <c r="A79" s="308">
        <v>7210</v>
      </c>
      <c r="B79" s="330" t="s">
        <v>1085</v>
      </c>
      <c r="C79" s="332">
        <v>172164025.61000001</v>
      </c>
      <c r="D79" s="332">
        <v>162042626.00999999</v>
      </c>
      <c r="E79" s="310">
        <v>-5.8789282860566026</v>
      </c>
      <c r="F79" s="332">
        <v>134578279.56</v>
      </c>
    </row>
    <row r="80" spans="1:6">
      <c r="A80" s="308">
        <v>7211</v>
      </c>
      <c r="B80" s="330" t="s">
        <v>1087</v>
      </c>
      <c r="C80" s="332">
        <v>2238430.14</v>
      </c>
      <c r="D80" s="332">
        <v>2174896.5699999998</v>
      </c>
      <c r="E80" s="310">
        <v>-2.8383092625799033</v>
      </c>
      <c r="F80" s="332">
        <v>2160216.19</v>
      </c>
    </row>
    <row r="81" spans="1:6">
      <c r="A81" s="308">
        <v>7212</v>
      </c>
      <c r="B81" s="330" t="s">
        <v>2437</v>
      </c>
      <c r="C81" s="332">
        <v>5466.5</v>
      </c>
      <c r="D81" s="332">
        <v>-819419.76</v>
      </c>
      <c r="E81" s="310">
        <v>-15089.842861062838</v>
      </c>
      <c r="F81" s="332">
        <v>0</v>
      </c>
    </row>
    <row r="82" spans="1:6">
      <c r="A82" s="308">
        <v>7213</v>
      </c>
      <c r="B82" s="330" t="s">
        <v>1089</v>
      </c>
      <c r="C82" s="332">
        <v>23736992.670000002</v>
      </c>
      <c r="D82" s="332">
        <v>18591490.34</v>
      </c>
      <c r="E82" s="310">
        <v>-21.677145043327855</v>
      </c>
      <c r="F82" s="332">
        <v>18586785.34</v>
      </c>
    </row>
    <row r="83" spans="1:6" ht="30">
      <c r="A83" s="308">
        <v>7216</v>
      </c>
      <c r="B83" s="330" t="s">
        <v>1091</v>
      </c>
      <c r="C83" s="332">
        <v>213233.33</v>
      </c>
      <c r="D83" s="332">
        <v>287311.23</v>
      </c>
      <c r="E83" s="310">
        <v>34.740300683762712</v>
      </c>
      <c r="F83" s="332">
        <v>287311.23</v>
      </c>
    </row>
    <row r="84" spans="1:6">
      <c r="A84" s="308">
        <v>7219</v>
      </c>
      <c r="B84" s="330" t="s">
        <v>1092</v>
      </c>
      <c r="C84" s="332">
        <v>116902287.22</v>
      </c>
      <c r="D84" s="332">
        <v>117334420.2</v>
      </c>
      <c r="E84" s="310">
        <v>0.36965314390022774</v>
      </c>
      <c r="F84" s="332">
        <v>117070018.42</v>
      </c>
    </row>
    <row r="85" spans="1:6">
      <c r="A85" s="308">
        <v>7222</v>
      </c>
      <c r="B85" s="330" t="s">
        <v>1093</v>
      </c>
      <c r="C85" s="332">
        <v>61945668.25</v>
      </c>
      <c r="D85" s="332">
        <v>-53192292.960000001</v>
      </c>
      <c r="E85" s="310">
        <v>-185.86926973703285</v>
      </c>
      <c r="F85" s="332">
        <v>-53192561.369999997</v>
      </c>
    </row>
    <row r="86" spans="1:6">
      <c r="A86" s="308">
        <v>7223</v>
      </c>
      <c r="B86" s="330" t="s">
        <v>459</v>
      </c>
      <c r="C86" s="332">
        <v>27968705.039999999</v>
      </c>
      <c r="D86" s="332">
        <v>27957629.699999999</v>
      </c>
      <c r="E86" s="310">
        <v>-3.9599044661382192E-2</v>
      </c>
      <c r="F86" s="332">
        <v>27963513.050000001</v>
      </c>
    </row>
    <row r="87" spans="1:6" ht="30">
      <c r="A87" s="308">
        <v>7224</v>
      </c>
      <c r="B87" s="330" t="s">
        <v>2438</v>
      </c>
      <c r="C87" s="332">
        <v>1486885.6</v>
      </c>
      <c r="D87" s="332">
        <v>1459685.74</v>
      </c>
      <c r="E87" s="310">
        <v>-1.829317601838373</v>
      </c>
      <c r="F87" s="332">
        <v>1459485.74</v>
      </c>
    </row>
    <row r="88" spans="1:6">
      <c r="A88" s="308">
        <v>7244</v>
      </c>
      <c r="B88" s="330" t="s">
        <v>1094</v>
      </c>
      <c r="C88" s="332">
        <v>683431.81</v>
      </c>
      <c r="D88" s="332">
        <v>687550.43</v>
      </c>
      <c r="E88" s="310">
        <v>0.60263803055933185</v>
      </c>
      <c r="F88" s="332">
        <v>0</v>
      </c>
    </row>
    <row r="89" spans="1:6">
      <c r="A89" s="308">
        <v>7272</v>
      </c>
      <c r="B89" s="330" t="s">
        <v>1095</v>
      </c>
      <c r="C89" s="332">
        <v>12789396.619999999</v>
      </c>
      <c r="D89" s="332">
        <v>13199910</v>
      </c>
      <c r="E89" s="310">
        <v>3.20979474010558</v>
      </c>
      <c r="F89" s="332">
        <v>13196247.369999999</v>
      </c>
    </row>
    <row r="90" spans="1:6">
      <c r="A90" s="308">
        <v>7274</v>
      </c>
      <c r="B90" s="330" t="s">
        <v>1096</v>
      </c>
      <c r="C90" s="332">
        <v>73870882.569999993</v>
      </c>
      <c r="D90" s="332">
        <v>68393448.340000004</v>
      </c>
      <c r="E90" s="310">
        <v>-7.4148758474755967</v>
      </c>
      <c r="F90" s="332">
        <v>67480384.390000001</v>
      </c>
    </row>
    <row r="91" spans="1:6">
      <c r="A91" s="308">
        <v>7277</v>
      </c>
      <c r="B91" s="330" t="s">
        <v>1097</v>
      </c>
      <c r="C91" s="332">
        <v>34372985.579999998</v>
      </c>
      <c r="D91" s="332">
        <v>35295757.240000002</v>
      </c>
      <c r="E91" s="310">
        <v>2.6845839674075935</v>
      </c>
      <c r="F91" s="332">
        <v>33858124.130000003</v>
      </c>
    </row>
    <row r="92" spans="1:6">
      <c r="A92" s="308">
        <v>7278</v>
      </c>
      <c r="B92" s="330" t="s">
        <v>1098</v>
      </c>
      <c r="C92" s="332">
        <v>197803586.53999999</v>
      </c>
      <c r="D92" s="332">
        <v>180039002.91999999</v>
      </c>
      <c r="E92" s="310">
        <v>-8.9809208876036415</v>
      </c>
      <c r="F92" s="332">
        <v>180039002.91999999</v>
      </c>
    </row>
    <row r="93" spans="1:6">
      <c r="A93" s="308">
        <v>7280</v>
      </c>
      <c r="B93" s="330" t="s">
        <v>1099</v>
      </c>
      <c r="C93" s="332">
        <v>2933749.71</v>
      </c>
      <c r="D93" s="332">
        <v>3015626.5</v>
      </c>
      <c r="E93" s="310">
        <v>2.7908580517592974</v>
      </c>
      <c r="F93" s="332">
        <v>3015626.5</v>
      </c>
    </row>
    <row r="94" spans="1:6">
      <c r="A94" s="308">
        <v>7281</v>
      </c>
      <c r="B94" s="330" t="s">
        <v>1100</v>
      </c>
      <c r="C94" s="332">
        <v>115322586.61</v>
      </c>
      <c r="D94" s="332">
        <v>73137536.969999999</v>
      </c>
      <c r="E94" s="310">
        <v>-36.580041152443243</v>
      </c>
      <c r="F94" s="332">
        <v>70784961.549999997</v>
      </c>
    </row>
    <row r="95" spans="1:6">
      <c r="A95" s="308">
        <v>7284</v>
      </c>
      <c r="B95" s="330" t="s">
        <v>1101</v>
      </c>
      <c r="C95" s="332">
        <v>13925803.869999999</v>
      </c>
      <c r="D95" s="332">
        <v>8828965.2699999996</v>
      </c>
      <c r="E95" s="310">
        <v>-36.599959668970982</v>
      </c>
      <c r="F95" s="332">
        <v>8789213.5</v>
      </c>
    </row>
    <row r="96" spans="1:6">
      <c r="A96" s="308">
        <v>7285</v>
      </c>
      <c r="B96" s="330" t="s">
        <v>1102</v>
      </c>
      <c r="C96" s="332">
        <v>2733332.37</v>
      </c>
      <c r="D96" s="332">
        <v>2629088.7400000002</v>
      </c>
      <c r="E96" s="310">
        <v>-3.8137926855927837</v>
      </c>
      <c r="F96" s="332">
        <v>2629088.7400000002</v>
      </c>
    </row>
    <row r="97" spans="1:6">
      <c r="A97" s="308">
        <v>7286</v>
      </c>
      <c r="B97" s="330" t="s">
        <v>1103</v>
      </c>
      <c r="C97" s="332">
        <v>14992539.810000001</v>
      </c>
      <c r="D97" s="332">
        <v>17309318.510000002</v>
      </c>
      <c r="E97" s="310">
        <v>15.452876759778308</v>
      </c>
      <c r="F97" s="332">
        <v>17053641.989999998</v>
      </c>
    </row>
    <row r="98" spans="1:6">
      <c r="A98" s="308">
        <v>7292</v>
      </c>
      <c r="B98" s="330" t="s">
        <v>1104</v>
      </c>
      <c r="C98" s="332">
        <v>237441308.5</v>
      </c>
      <c r="D98" s="332">
        <v>247837361.74000001</v>
      </c>
      <c r="E98" s="310">
        <v>4.3783675661474089</v>
      </c>
      <c r="F98" s="332">
        <v>247837361.74000001</v>
      </c>
    </row>
    <row r="99" spans="1:6">
      <c r="A99" s="308">
        <v>7295</v>
      </c>
      <c r="B99" s="330" t="s">
        <v>1105</v>
      </c>
      <c r="C99" s="332">
        <v>3429344.74</v>
      </c>
      <c r="D99" s="332">
        <v>2468746.2000000002</v>
      </c>
      <c r="E99" s="310">
        <v>-28.011139527488858</v>
      </c>
      <c r="F99" s="332">
        <v>2457248.6</v>
      </c>
    </row>
    <row r="100" spans="1:6">
      <c r="A100" s="308">
        <v>7297</v>
      </c>
      <c r="B100" s="330" t="s">
        <v>1106</v>
      </c>
      <c r="C100" s="332">
        <v>8216752.4299999997</v>
      </c>
      <c r="D100" s="332">
        <v>114317831.09</v>
      </c>
      <c r="E100" s="310">
        <v>1291.2775401704539</v>
      </c>
      <c r="F100" s="332">
        <v>114317831.09</v>
      </c>
    </row>
    <row r="101" spans="1:6">
      <c r="A101" s="308">
        <v>7299</v>
      </c>
      <c r="B101" s="330" t="s">
        <v>1107</v>
      </c>
      <c r="C101" s="332">
        <v>437558051.56999999</v>
      </c>
      <c r="D101" s="332">
        <v>529937650.56</v>
      </c>
      <c r="E101" s="310">
        <v>21.112535504382379</v>
      </c>
      <c r="F101" s="332">
        <v>484662443.16000003</v>
      </c>
    </row>
    <row r="102" spans="1:6">
      <c r="A102" s="308">
        <v>7309</v>
      </c>
      <c r="B102" s="330" t="s">
        <v>1108</v>
      </c>
      <c r="C102" s="332">
        <v>3051636.21</v>
      </c>
      <c r="D102" s="332">
        <v>3467131.66</v>
      </c>
      <c r="E102" s="310">
        <v>13.615497438339814</v>
      </c>
      <c r="F102" s="332">
        <v>3449140.28</v>
      </c>
    </row>
    <row r="103" spans="1:6">
      <c r="A103" s="308">
        <v>7334</v>
      </c>
      <c r="B103" s="330" t="s">
        <v>1109</v>
      </c>
      <c r="C103" s="332">
        <v>109990977.02</v>
      </c>
      <c r="D103" s="332">
        <v>117468112.81</v>
      </c>
      <c r="E103" s="310">
        <v>6.7979537891007329</v>
      </c>
      <c r="F103" s="332">
        <v>115925024.09</v>
      </c>
    </row>
    <row r="104" spans="1:6">
      <c r="A104" s="308">
        <v>7335</v>
      </c>
      <c r="B104" s="330" t="s">
        <v>1110</v>
      </c>
      <c r="C104" s="332">
        <v>5565674.1500000004</v>
      </c>
      <c r="D104" s="332">
        <v>10338814.42</v>
      </c>
      <c r="E104" s="310">
        <v>85.760325548343488</v>
      </c>
      <c r="F104" s="332">
        <v>10308297.310000001</v>
      </c>
    </row>
    <row r="105" spans="1:6">
      <c r="A105" s="308">
        <v>7340</v>
      </c>
      <c r="B105" s="330" t="s">
        <v>1111</v>
      </c>
      <c r="C105" s="332">
        <v>20395338.41</v>
      </c>
      <c r="D105" s="332">
        <v>26420807.84</v>
      </c>
      <c r="E105" s="310">
        <v>29.543365787182346</v>
      </c>
      <c r="F105" s="332">
        <v>26248449.530000001</v>
      </c>
    </row>
    <row r="106" spans="1:6">
      <c r="A106" s="308">
        <v>7355</v>
      </c>
      <c r="B106" s="330" t="s">
        <v>1113</v>
      </c>
      <c r="C106" s="332">
        <v>8.99</v>
      </c>
      <c r="D106" s="332">
        <v>0</v>
      </c>
      <c r="E106" s="310">
        <v>-100</v>
      </c>
      <c r="F106" s="332">
        <v>0</v>
      </c>
    </row>
    <row r="107" spans="1:6">
      <c r="A107" s="308">
        <v>7360</v>
      </c>
      <c r="B107" s="330" t="s">
        <v>1114</v>
      </c>
      <c r="C107" s="332">
        <v>8995.36</v>
      </c>
      <c r="D107" s="332">
        <v>873.61</v>
      </c>
      <c r="E107" s="310">
        <v>-90.288215257643941</v>
      </c>
      <c r="F107" s="332">
        <v>873.61</v>
      </c>
    </row>
    <row r="108" spans="1:6">
      <c r="A108" s="308">
        <v>7363</v>
      </c>
      <c r="B108" s="330" t="s">
        <v>1115</v>
      </c>
      <c r="C108" s="332">
        <v>6300</v>
      </c>
      <c r="D108" s="332">
        <v>25</v>
      </c>
      <c r="E108" s="310">
        <v>-99.603174603174608</v>
      </c>
      <c r="F108" s="332">
        <v>25</v>
      </c>
    </row>
    <row r="109" spans="1:6">
      <c r="A109" s="308">
        <v>7374</v>
      </c>
      <c r="B109" s="330" t="s">
        <v>1116</v>
      </c>
      <c r="C109" s="332">
        <v>13513676.630000001</v>
      </c>
      <c r="D109" s="332">
        <v>10800533.85</v>
      </c>
      <c r="E109" s="310">
        <v>-20.077014229990503</v>
      </c>
      <c r="F109" s="332">
        <v>10341835.99</v>
      </c>
    </row>
    <row r="110" spans="1:6">
      <c r="A110" s="308">
        <v>7377</v>
      </c>
      <c r="B110" s="330" t="s">
        <v>1117</v>
      </c>
      <c r="C110" s="332">
        <v>22643402.449999999</v>
      </c>
      <c r="D110" s="332">
        <v>25191680.48</v>
      </c>
      <c r="E110" s="310">
        <v>11.253953709593681</v>
      </c>
      <c r="F110" s="332">
        <v>24738433.649999999</v>
      </c>
    </row>
    <row r="111" spans="1:6">
      <c r="A111" s="308">
        <v>7378</v>
      </c>
      <c r="B111" s="330" t="s">
        <v>1118</v>
      </c>
      <c r="C111" s="332">
        <v>50866922.969999999</v>
      </c>
      <c r="D111" s="332">
        <v>62776765.880000003</v>
      </c>
      <c r="E111" s="310">
        <v>23.413727850265531</v>
      </c>
      <c r="F111" s="332">
        <v>62229136.259999998</v>
      </c>
    </row>
    <row r="112" spans="1:6">
      <c r="A112" s="308">
        <v>7380</v>
      </c>
      <c r="B112" s="330" t="s">
        <v>1119</v>
      </c>
      <c r="C112" s="332">
        <v>78402410.840000004</v>
      </c>
      <c r="D112" s="332">
        <v>64035373.57</v>
      </c>
      <c r="E112" s="310">
        <v>-18.324739145228051</v>
      </c>
      <c r="F112" s="332">
        <v>61383163.109999999</v>
      </c>
    </row>
    <row r="113" spans="1:6">
      <c r="A113" s="308">
        <v>7382</v>
      </c>
      <c r="B113" s="330" t="s">
        <v>1120</v>
      </c>
      <c r="C113" s="332">
        <v>5926718.3499999996</v>
      </c>
      <c r="D113" s="332">
        <v>4987156.12</v>
      </c>
      <c r="E113" s="310">
        <v>-15.852992744289926</v>
      </c>
      <c r="F113" s="332">
        <v>4918374.13</v>
      </c>
    </row>
    <row r="114" spans="1:6">
      <c r="A114" s="308">
        <v>7384</v>
      </c>
      <c r="B114" s="330" t="s">
        <v>1121</v>
      </c>
      <c r="C114" s="332">
        <v>3229410.26</v>
      </c>
      <c r="D114" s="332">
        <v>2900828.09</v>
      </c>
      <c r="E114" s="310">
        <v>-10.174680314541391</v>
      </c>
      <c r="F114" s="332">
        <v>2612769.89</v>
      </c>
    </row>
    <row r="115" spans="1:6">
      <c r="A115" s="308">
        <v>7389</v>
      </c>
      <c r="B115" s="330" t="s">
        <v>1122</v>
      </c>
      <c r="C115" s="332">
        <v>25536359.739999998</v>
      </c>
      <c r="D115" s="332">
        <v>24734574.260000002</v>
      </c>
      <c r="E115" s="310">
        <v>-3.1397798596331836</v>
      </c>
      <c r="F115" s="332">
        <v>24733662.539999999</v>
      </c>
    </row>
    <row r="116" spans="1:6" ht="30">
      <c r="A116" s="308">
        <v>7636</v>
      </c>
      <c r="B116" s="330" t="s">
        <v>1124</v>
      </c>
      <c r="C116" s="332">
        <v>155606520.16</v>
      </c>
      <c r="D116" s="332">
        <v>147255693.06999999</v>
      </c>
      <c r="E116" s="310">
        <v>-5.366630576542291</v>
      </c>
      <c r="F116" s="332">
        <v>0</v>
      </c>
    </row>
    <row r="117" spans="1:6" ht="30">
      <c r="A117" s="308">
        <v>7639</v>
      </c>
      <c r="B117" s="330" t="s">
        <v>1126</v>
      </c>
      <c r="C117" s="332">
        <v>26394862.800000001</v>
      </c>
      <c r="D117" s="332">
        <v>24950035.920000002</v>
      </c>
      <c r="E117" s="310">
        <v>-5.4738942609695966</v>
      </c>
      <c r="F117" s="332">
        <v>0</v>
      </c>
    </row>
    <row r="118" spans="1:6">
      <c r="A118" s="308">
        <v>7686</v>
      </c>
      <c r="B118" s="330" t="s">
        <v>1127</v>
      </c>
      <c r="C118" s="332">
        <v>2620812.19</v>
      </c>
      <c r="D118" s="332">
        <v>2585688.7000000002</v>
      </c>
      <c r="E118" s="310">
        <v>-1.3401757719998912</v>
      </c>
      <c r="F118" s="332">
        <v>2585688.7000000002</v>
      </c>
    </row>
    <row r="119" spans="1:6">
      <c r="A119" s="308">
        <v>7687</v>
      </c>
      <c r="B119" s="330" t="s">
        <v>1128</v>
      </c>
      <c r="C119" s="332">
        <v>392254.71</v>
      </c>
      <c r="D119" s="332">
        <v>369196.04</v>
      </c>
      <c r="E119" s="310">
        <v>-5.878494103996875</v>
      </c>
      <c r="F119" s="332">
        <v>369196.04</v>
      </c>
    </row>
    <row r="120" spans="1:6">
      <c r="A120" s="308">
        <v>7696</v>
      </c>
      <c r="B120" s="330" t="s">
        <v>1129</v>
      </c>
      <c r="C120" s="332">
        <v>2286097.5299999998</v>
      </c>
      <c r="D120" s="332">
        <v>285077.46999999997</v>
      </c>
      <c r="E120" s="310">
        <v>-87.529951532732724</v>
      </c>
      <c r="F120" s="332">
        <v>285077.46999999997</v>
      </c>
    </row>
    <row r="121" spans="1:6">
      <c r="A121" s="308">
        <v>7697</v>
      </c>
      <c r="B121" s="330" t="s">
        <v>1130</v>
      </c>
      <c r="C121" s="332">
        <v>137259722.5</v>
      </c>
      <c r="D121" s="332">
        <v>126478199.93000001</v>
      </c>
      <c r="E121" s="310">
        <v>-7.8548334308340113</v>
      </c>
      <c r="F121" s="332">
        <v>126478199.93000001</v>
      </c>
    </row>
    <row r="122" spans="1:6">
      <c r="A122" s="308">
        <v>7701</v>
      </c>
      <c r="B122" s="330" t="s">
        <v>1131</v>
      </c>
      <c r="C122" s="332">
        <v>61873521.549999997</v>
      </c>
      <c r="D122" s="332">
        <v>68157170.189999998</v>
      </c>
      <c r="E122" s="310">
        <v>10.155634401578686</v>
      </c>
      <c r="F122" s="332">
        <v>68157170.189999998</v>
      </c>
    </row>
    <row r="123" spans="1:6">
      <c r="A123" s="308">
        <v>7702</v>
      </c>
      <c r="B123" s="330" t="s">
        <v>1132</v>
      </c>
      <c r="C123" s="332">
        <v>205168134.02000001</v>
      </c>
      <c r="D123" s="332">
        <v>162987022.5</v>
      </c>
      <c r="E123" s="310">
        <v>-20.559289931392634</v>
      </c>
      <c r="F123" s="332">
        <v>162987022.5</v>
      </c>
    </row>
    <row r="124" spans="1:6">
      <c r="A124" s="308">
        <v>7705</v>
      </c>
      <c r="B124" s="330" t="s">
        <v>1133</v>
      </c>
      <c r="C124" s="332">
        <v>14507195.199999999</v>
      </c>
      <c r="D124" s="332">
        <v>21026332.079999998</v>
      </c>
      <c r="E124" s="310">
        <v>44.937265888584719</v>
      </c>
      <c r="F124" s="332">
        <v>21026332.079999998</v>
      </c>
    </row>
    <row r="125" spans="1:6">
      <c r="A125" s="308">
        <v>7806</v>
      </c>
      <c r="B125" s="330" t="s">
        <v>1134</v>
      </c>
      <c r="C125" s="332">
        <v>806638.32</v>
      </c>
      <c r="D125" s="332">
        <v>1885643.73</v>
      </c>
      <c r="E125" s="310">
        <v>133.76570183276195</v>
      </c>
      <c r="F125" s="332">
        <v>1873725.45</v>
      </c>
    </row>
    <row r="126" spans="1:6">
      <c r="A126" s="308">
        <v>7808</v>
      </c>
      <c r="B126" s="330" t="s">
        <v>1135</v>
      </c>
      <c r="C126" s="332">
        <v>14097.22</v>
      </c>
      <c r="D126" s="332">
        <v>-1185312.98</v>
      </c>
      <c r="E126" s="310">
        <v>-8508.1328091637934</v>
      </c>
      <c r="F126" s="332">
        <v>-1185312.98</v>
      </c>
    </row>
    <row r="127" spans="1:6">
      <c r="A127" s="308">
        <v>7809</v>
      </c>
      <c r="B127" s="330" t="s">
        <v>1136</v>
      </c>
      <c r="C127" s="332">
        <v>1588087.28</v>
      </c>
      <c r="D127" s="332">
        <v>1552633.41</v>
      </c>
      <c r="E127" s="310">
        <v>-2.2324887584264328</v>
      </c>
      <c r="F127" s="332">
        <v>1406350.93</v>
      </c>
    </row>
    <row r="128" spans="1:6">
      <c r="A128" s="308">
        <v>7811</v>
      </c>
      <c r="B128" s="330" t="s">
        <v>1137</v>
      </c>
      <c r="C128" s="332">
        <v>25587589.719999999</v>
      </c>
      <c r="D128" s="332">
        <v>25871557.25</v>
      </c>
      <c r="E128" s="310">
        <v>1.1097861623834149</v>
      </c>
      <c r="F128" s="332">
        <v>23882151.550000001</v>
      </c>
    </row>
    <row r="129" spans="1:6">
      <c r="A129" s="308">
        <v>7812</v>
      </c>
      <c r="B129" s="330" t="s">
        <v>1138</v>
      </c>
      <c r="C129" s="332">
        <v>722030.65</v>
      </c>
      <c r="D129" s="332">
        <v>356066.35</v>
      </c>
      <c r="E129" s="310">
        <v>-50.685424503793577</v>
      </c>
      <c r="F129" s="332">
        <v>356066.35</v>
      </c>
    </row>
    <row r="130" spans="1:6">
      <c r="A130" s="308">
        <v>7899</v>
      </c>
      <c r="B130" s="330" t="s">
        <v>1139</v>
      </c>
      <c r="C130" s="332">
        <v>2106.64</v>
      </c>
      <c r="D130" s="332">
        <v>6770.6</v>
      </c>
      <c r="E130" s="310">
        <v>221.39330877606051</v>
      </c>
      <c r="F130" s="332">
        <v>6770.6</v>
      </c>
    </row>
    <row r="131" spans="1:6">
      <c r="A131" s="308">
        <v>7910</v>
      </c>
      <c r="B131" s="330" t="s">
        <v>1140</v>
      </c>
      <c r="C131" s="332">
        <v>280423969.97000003</v>
      </c>
      <c r="D131" s="332">
        <v>243120490.66999999</v>
      </c>
      <c r="E131" s="310">
        <v>-13.302528775978315</v>
      </c>
      <c r="F131" s="332">
        <v>243120490.66999999</v>
      </c>
    </row>
    <row r="132" spans="1:6">
      <c r="A132" s="308">
        <v>7958</v>
      </c>
      <c r="B132" s="330" t="s">
        <v>1141</v>
      </c>
      <c r="C132" s="332">
        <v>0</v>
      </c>
      <c r="D132" s="332">
        <v>5000000</v>
      </c>
      <c r="E132" s="310" t="s">
        <v>81</v>
      </c>
      <c r="F132" s="332">
        <v>5000000</v>
      </c>
    </row>
    <row r="133" spans="1:6">
      <c r="A133" s="308"/>
      <c r="B133" s="333" t="s">
        <v>1142</v>
      </c>
      <c r="C133" s="334">
        <v>2979962235.1300001</v>
      </c>
      <c r="D133" s="334">
        <v>2920472989.7399988</v>
      </c>
      <c r="E133" s="313">
        <v>-1.9963087011203715</v>
      </c>
      <c r="F133" s="334">
        <v>2660742184.1099997</v>
      </c>
    </row>
    <row r="134" spans="1:6" ht="31.5" customHeight="1">
      <c r="A134" s="274" t="s">
        <v>1143</v>
      </c>
      <c r="B134" s="333"/>
      <c r="C134" s="332"/>
      <c r="D134" s="332"/>
      <c r="E134" s="310"/>
      <c r="F134" s="332"/>
    </row>
    <row r="135" spans="1:6">
      <c r="A135" s="308">
        <v>7214</v>
      </c>
      <c r="B135" s="330" t="s">
        <v>1144</v>
      </c>
      <c r="C135" s="332">
        <v>2696443287.1100001</v>
      </c>
      <c r="D135" s="332">
        <v>2250908271.3000002</v>
      </c>
      <c r="E135" s="310">
        <v>-16.52306273007197</v>
      </c>
      <c r="F135" s="332">
        <v>0</v>
      </c>
    </row>
    <row r="136" spans="1:6">
      <c r="A136" s="308">
        <v>7215</v>
      </c>
      <c r="B136" s="330" t="s">
        <v>1145</v>
      </c>
      <c r="C136" s="332">
        <v>542201350.89999998</v>
      </c>
      <c r="D136" s="332">
        <v>550615769.01999998</v>
      </c>
      <c r="E136" s="310">
        <v>1.5518991433778084</v>
      </c>
      <c r="F136" s="332">
        <v>0</v>
      </c>
    </row>
    <row r="137" spans="1:6">
      <c r="A137" s="308">
        <v>7623</v>
      </c>
      <c r="B137" s="330" t="s">
        <v>1146</v>
      </c>
      <c r="C137" s="332">
        <v>2590878479.7800002</v>
      </c>
      <c r="D137" s="332">
        <v>2816211999.77</v>
      </c>
      <c r="E137" s="310">
        <v>8.6971859833863583</v>
      </c>
      <c r="F137" s="332">
        <v>2813949888.73</v>
      </c>
    </row>
    <row r="138" spans="1:6">
      <c r="A138" s="308">
        <v>7624</v>
      </c>
      <c r="B138" s="330" t="s">
        <v>1147</v>
      </c>
      <c r="C138" s="332">
        <v>24281269</v>
      </c>
      <c r="D138" s="332">
        <v>21122561.98</v>
      </c>
      <c r="E138" s="310">
        <v>-13.008821820638779</v>
      </c>
      <c r="F138" s="332">
        <v>21112561.98</v>
      </c>
    </row>
    <row r="139" spans="1:6">
      <c r="A139" s="308">
        <v>7640</v>
      </c>
      <c r="B139" s="330" t="s">
        <v>1149</v>
      </c>
      <c r="C139" s="332">
        <v>627260288.61000001</v>
      </c>
      <c r="D139" s="332">
        <v>603742570.05999994</v>
      </c>
      <c r="E139" s="310">
        <v>-3.749275855182066</v>
      </c>
      <c r="F139" s="332">
        <v>0</v>
      </c>
    </row>
    <row r="140" spans="1:6" ht="30">
      <c r="A140" s="308">
        <v>7641</v>
      </c>
      <c r="B140" s="330" t="s">
        <v>1151</v>
      </c>
      <c r="C140" s="332">
        <v>58291856.969999999</v>
      </c>
      <c r="D140" s="332">
        <v>54209191.710000001</v>
      </c>
      <c r="E140" s="310">
        <v>-7.0038346215341001</v>
      </c>
      <c r="F140" s="332">
        <v>54209191.710000001</v>
      </c>
    </row>
    <row r="141" spans="1:6">
      <c r="A141" s="308">
        <v>7642</v>
      </c>
      <c r="B141" s="330" t="s">
        <v>1152</v>
      </c>
      <c r="C141" s="332">
        <v>4189475031.5799999</v>
      </c>
      <c r="D141" s="332">
        <v>4299445953.6199999</v>
      </c>
      <c r="E141" s="310">
        <v>2.6249332245936796</v>
      </c>
      <c r="F141" s="332">
        <v>0</v>
      </c>
    </row>
    <row r="142" spans="1:6">
      <c r="A142" s="308">
        <v>7643</v>
      </c>
      <c r="B142" s="330" t="s">
        <v>1153</v>
      </c>
      <c r="C142" s="332">
        <v>52534361.780000001</v>
      </c>
      <c r="D142" s="332">
        <v>42318858.130000003</v>
      </c>
      <c r="E142" s="310">
        <v>-19.445374996235458</v>
      </c>
      <c r="F142" s="332">
        <v>42237788.259999998</v>
      </c>
    </row>
    <row r="143" spans="1:6">
      <c r="A143" s="308">
        <v>7644</v>
      </c>
      <c r="B143" s="330" t="s">
        <v>1154</v>
      </c>
      <c r="C143" s="332">
        <v>454718619.42000002</v>
      </c>
      <c r="D143" s="332">
        <v>480186591.94</v>
      </c>
      <c r="E143" s="310">
        <v>5.6008202506606697</v>
      </c>
      <c r="F143" s="332">
        <v>480186591.94</v>
      </c>
    </row>
    <row r="144" spans="1:6">
      <c r="A144" s="308">
        <v>7645</v>
      </c>
      <c r="B144" s="330" t="s">
        <v>1156</v>
      </c>
      <c r="C144" s="332">
        <v>1346250.17</v>
      </c>
      <c r="D144" s="332">
        <v>409161192.75</v>
      </c>
      <c r="E144" s="310">
        <v>30292.656719218838</v>
      </c>
      <c r="F144" s="332">
        <v>409161192.75</v>
      </c>
    </row>
    <row r="145" spans="1:6">
      <c r="A145" s="308">
        <v>7651</v>
      </c>
      <c r="B145" s="330" t="s">
        <v>1158</v>
      </c>
      <c r="C145" s="332">
        <v>3539300</v>
      </c>
      <c r="D145" s="332">
        <v>3562800</v>
      </c>
      <c r="E145" s="310">
        <v>0.66397310202582438</v>
      </c>
      <c r="F145" s="332">
        <v>3562800</v>
      </c>
    </row>
    <row r="146" spans="1:6">
      <c r="A146" s="308">
        <v>7652</v>
      </c>
      <c r="B146" s="330" t="s">
        <v>1160</v>
      </c>
      <c r="C146" s="332">
        <v>202264542.36000001</v>
      </c>
      <c r="D146" s="332">
        <v>180136973.28</v>
      </c>
      <c r="E146" s="310">
        <v>-10.939915034942862</v>
      </c>
      <c r="F146" s="332">
        <v>180136046.69</v>
      </c>
    </row>
    <row r="147" spans="1:6">
      <c r="A147" s="308">
        <v>7661</v>
      </c>
      <c r="B147" s="330" t="s">
        <v>1162</v>
      </c>
      <c r="C147" s="332">
        <v>1837356413.49</v>
      </c>
      <c r="D147" s="332">
        <v>1901022633.5899999</v>
      </c>
      <c r="E147" s="310">
        <v>3.4650990756370423</v>
      </c>
      <c r="F147" s="332">
        <v>1901022633.5899999</v>
      </c>
    </row>
    <row r="148" spans="1:6">
      <c r="A148" s="308">
        <v>7662</v>
      </c>
      <c r="B148" s="330" t="s">
        <v>1164</v>
      </c>
      <c r="C148" s="332">
        <v>388975791.87</v>
      </c>
      <c r="D148" s="332">
        <v>225285050.55000001</v>
      </c>
      <c r="E148" s="310">
        <v>-42.082500952837506</v>
      </c>
      <c r="F148" s="332">
        <v>225285050.55000001</v>
      </c>
    </row>
    <row r="149" spans="1:6">
      <c r="A149" s="308">
        <v>7664</v>
      </c>
      <c r="B149" s="330" t="s">
        <v>1165</v>
      </c>
      <c r="C149" s="332">
        <v>952079316.40999997</v>
      </c>
      <c r="D149" s="332">
        <v>947534159.87</v>
      </c>
      <c r="E149" s="310">
        <v>-0.47739263543066529</v>
      </c>
      <c r="F149" s="332">
        <v>947534159.87</v>
      </c>
    </row>
    <row r="150" spans="1:6">
      <c r="A150" s="308">
        <v>7666</v>
      </c>
      <c r="B150" s="330" t="s">
        <v>1166</v>
      </c>
      <c r="C150" s="332">
        <v>28499951596.369999</v>
      </c>
      <c r="D150" s="332">
        <v>29476413608.830002</v>
      </c>
      <c r="E150" s="310">
        <v>3.426188318805333</v>
      </c>
      <c r="F150" s="332">
        <v>29476413608.830002</v>
      </c>
    </row>
    <row r="151" spans="1:6">
      <c r="A151" s="308">
        <v>7672</v>
      </c>
      <c r="B151" s="330" t="s">
        <v>1167</v>
      </c>
      <c r="C151" s="332">
        <v>710852889.49000001</v>
      </c>
      <c r="D151" s="332">
        <v>811699525.70000005</v>
      </c>
      <c r="E151" s="310">
        <v>14.186709754018482</v>
      </c>
      <c r="F151" s="332">
        <v>811699525.70000005</v>
      </c>
    </row>
    <row r="152" spans="1:6">
      <c r="A152" s="308">
        <v>7673</v>
      </c>
      <c r="B152" s="330" t="s">
        <v>1168</v>
      </c>
      <c r="C152" s="332">
        <v>109462715.5</v>
      </c>
      <c r="D152" s="332">
        <v>99731507.170000002</v>
      </c>
      <c r="E152" s="310">
        <v>-8.8899752628555948</v>
      </c>
      <c r="F152" s="332">
        <v>99731507.170000002</v>
      </c>
    </row>
    <row r="153" spans="1:6">
      <c r="A153" s="308">
        <v>7674</v>
      </c>
      <c r="B153" s="330" t="s">
        <v>1169</v>
      </c>
      <c r="C153" s="332">
        <v>172927490.75999999</v>
      </c>
      <c r="D153" s="332">
        <v>145846415.78</v>
      </c>
      <c r="E153" s="310">
        <v>-15.660364272320857</v>
      </c>
      <c r="F153" s="332">
        <v>145846415.78</v>
      </c>
    </row>
    <row r="154" spans="1:6">
      <c r="A154" s="308">
        <v>7676</v>
      </c>
      <c r="B154" s="330" t="s">
        <v>1170</v>
      </c>
      <c r="C154" s="332">
        <v>174622600.81</v>
      </c>
      <c r="D154" s="332">
        <v>169521377.44999999</v>
      </c>
      <c r="E154" s="310">
        <v>-2.9212847227893803</v>
      </c>
      <c r="F154" s="332">
        <v>169521377.44999999</v>
      </c>
    </row>
    <row r="155" spans="1:6">
      <c r="A155" s="308">
        <v>7677</v>
      </c>
      <c r="B155" s="330" t="s">
        <v>1171</v>
      </c>
      <c r="C155" s="332">
        <v>129979440.55</v>
      </c>
      <c r="D155" s="332">
        <v>124650975.36</v>
      </c>
      <c r="E155" s="310">
        <v>-4.099467706164087</v>
      </c>
      <c r="F155" s="332">
        <v>124650975.36</v>
      </c>
    </row>
    <row r="156" spans="1:6">
      <c r="A156" s="308">
        <v>7678</v>
      </c>
      <c r="B156" s="330" t="s">
        <v>1172</v>
      </c>
      <c r="C156" s="332">
        <v>37924.26</v>
      </c>
      <c r="D156" s="332">
        <v>22461.79</v>
      </c>
      <c r="E156" s="310">
        <v>-40.771975511189936</v>
      </c>
      <c r="F156" s="332">
        <v>22461.79</v>
      </c>
    </row>
    <row r="157" spans="1:6">
      <c r="A157" s="308">
        <v>7679</v>
      </c>
      <c r="B157" s="330" t="s">
        <v>1173</v>
      </c>
      <c r="C157" s="332">
        <v>64588455.799999997</v>
      </c>
      <c r="D157" s="332">
        <v>61562189.700000003</v>
      </c>
      <c r="E157" s="310">
        <v>-4.6854597505333047</v>
      </c>
      <c r="F157" s="332">
        <v>60967293.579999998</v>
      </c>
    </row>
    <row r="158" spans="1:6">
      <c r="A158" s="308">
        <v>7680</v>
      </c>
      <c r="B158" s="330" t="s">
        <v>1174</v>
      </c>
      <c r="C158" s="332">
        <v>508431951.57999998</v>
      </c>
      <c r="D158" s="332">
        <v>472394063.13</v>
      </c>
      <c r="E158" s="310">
        <v>-7.0880455758157739</v>
      </c>
      <c r="F158" s="332">
        <v>472394063.13</v>
      </c>
    </row>
    <row r="159" spans="1:6">
      <c r="A159" s="308">
        <v>7681</v>
      </c>
      <c r="B159" s="330" t="s">
        <v>1175</v>
      </c>
      <c r="C159" s="332">
        <v>23222757.960000001</v>
      </c>
      <c r="D159" s="332">
        <v>24504497.75</v>
      </c>
      <c r="E159" s="310">
        <v>5.5193263100262664</v>
      </c>
      <c r="F159" s="332">
        <v>24498494.760000002</v>
      </c>
    </row>
    <row r="160" spans="1:6" ht="30">
      <c r="A160" s="308">
        <v>7829</v>
      </c>
      <c r="B160" s="330" t="s">
        <v>2439</v>
      </c>
      <c r="C160" s="332">
        <v>6294153.2300000004</v>
      </c>
      <c r="D160" s="332">
        <v>22033267.890000001</v>
      </c>
      <c r="E160" s="310">
        <v>250.0592865293176</v>
      </c>
      <c r="F160" s="332">
        <v>22033267.890000001</v>
      </c>
    </row>
    <row r="161" spans="1:6">
      <c r="A161" s="308">
        <v>7830</v>
      </c>
      <c r="B161" s="330" t="s">
        <v>2440</v>
      </c>
      <c r="C161" s="332">
        <v>357534119.25999999</v>
      </c>
      <c r="D161" s="332">
        <v>403311769.39999998</v>
      </c>
      <c r="E161" s="310">
        <v>12.803715134865303</v>
      </c>
      <c r="F161" s="332">
        <v>403311769.39999998</v>
      </c>
    </row>
    <row r="162" spans="1:6">
      <c r="A162" s="308">
        <v>7831</v>
      </c>
      <c r="B162" s="330" t="s">
        <v>2441</v>
      </c>
      <c r="C162" s="332">
        <v>1461044816.4200001</v>
      </c>
      <c r="D162" s="332">
        <v>1481075338.71</v>
      </c>
      <c r="E162" s="310">
        <v>1.370972475647994</v>
      </c>
      <c r="F162" s="332">
        <v>1481075338.71</v>
      </c>
    </row>
    <row r="163" spans="1:6" ht="60">
      <c r="A163" s="308">
        <v>7832</v>
      </c>
      <c r="B163" s="330" t="s">
        <v>2442</v>
      </c>
      <c r="C163" s="332">
        <v>398628604.04000002</v>
      </c>
      <c r="D163" s="332">
        <v>469646683.57999998</v>
      </c>
      <c r="E163" s="310">
        <v>17.815600491347009</v>
      </c>
      <c r="F163" s="332">
        <v>469646683.57999998</v>
      </c>
    </row>
    <row r="164" spans="1:6" ht="60">
      <c r="A164" s="308">
        <v>7835</v>
      </c>
      <c r="B164" s="330" t="s">
        <v>2443</v>
      </c>
      <c r="C164" s="332">
        <v>5922047462.6999998</v>
      </c>
      <c r="D164" s="332">
        <v>5933791178.7200003</v>
      </c>
      <c r="E164" s="310">
        <v>0.19830499660747777</v>
      </c>
      <c r="F164" s="332">
        <v>5933791178.7200003</v>
      </c>
    </row>
    <row r="165" spans="1:6">
      <c r="A165" s="308"/>
      <c r="B165" s="333" t="s">
        <v>1176</v>
      </c>
      <c r="C165" s="334">
        <v>53161273138.180008</v>
      </c>
      <c r="D165" s="334">
        <v>54481669438.529991</v>
      </c>
      <c r="E165" s="313">
        <v>2.483755979503969</v>
      </c>
      <c r="F165" s="334">
        <v>46774001867.919998</v>
      </c>
    </row>
    <row r="166" spans="1:6" ht="31.5" customHeight="1">
      <c r="A166" s="274" t="s">
        <v>1177</v>
      </c>
      <c r="B166" s="333"/>
      <c r="C166" s="332"/>
      <c r="D166" s="332"/>
      <c r="E166" s="310"/>
      <c r="F166" s="332"/>
    </row>
    <row r="167" spans="1:6">
      <c r="A167" s="308">
        <v>7383</v>
      </c>
      <c r="B167" s="330" t="s">
        <v>1178</v>
      </c>
      <c r="C167" s="332">
        <v>84763760.280000001</v>
      </c>
      <c r="D167" s="332">
        <v>83557028.959999993</v>
      </c>
      <c r="E167" s="310">
        <v>-1.4236406171857099</v>
      </c>
      <c r="F167" s="332">
        <v>83557028.959999993</v>
      </c>
    </row>
    <row r="168" spans="1:6">
      <c r="A168" s="308">
        <v>7601</v>
      </c>
      <c r="B168" s="330" t="s">
        <v>1179</v>
      </c>
      <c r="C168" s="332">
        <v>5158718931.25</v>
      </c>
      <c r="D168" s="332">
        <v>5388661288.5799999</v>
      </c>
      <c r="E168" s="310">
        <v>4.4573538584759254</v>
      </c>
      <c r="F168" s="332">
        <v>5388652292.1899996</v>
      </c>
    </row>
    <row r="169" spans="1:6">
      <c r="A169" s="308">
        <v>7602</v>
      </c>
      <c r="B169" s="330" t="s">
        <v>1180</v>
      </c>
      <c r="C169" s="332">
        <v>20918603831.900002</v>
      </c>
      <c r="D169" s="332">
        <v>21342442405.09</v>
      </c>
      <c r="E169" s="310">
        <v>2.0261322246739164</v>
      </c>
      <c r="F169" s="332">
        <v>21342442405.09</v>
      </c>
    </row>
    <row r="170" spans="1:6">
      <c r="A170" s="308">
        <v>7603</v>
      </c>
      <c r="B170" s="330" t="s">
        <v>2444</v>
      </c>
      <c r="C170" s="332">
        <v>1025440440.39</v>
      </c>
      <c r="D170" s="332">
        <v>1035663323.95</v>
      </c>
      <c r="E170" s="310">
        <v>0.99692611655846641</v>
      </c>
      <c r="F170" s="332">
        <v>1033846916.98</v>
      </c>
    </row>
    <row r="171" spans="1:6">
      <c r="A171" s="308">
        <v>7604</v>
      </c>
      <c r="B171" s="330" t="s">
        <v>2445</v>
      </c>
      <c r="C171" s="332">
        <v>132573079.70999999</v>
      </c>
      <c r="D171" s="332">
        <v>109131526.40000001</v>
      </c>
      <c r="E171" s="310">
        <v>-17.681985936570037</v>
      </c>
      <c r="F171" s="332">
        <v>105034978.83</v>
      </c>
    </row>
    <row r="172" spans="1:6">
      <c r="A172" s="308">
        <v>7611</v>
      </c>
      <c r="B172" s="330" t="s">
        <v>2446</v>
      </c>
      <c r="C172" s="332">
        <v>462723507.39999998</v>
      </c>
      <c r="D172" s="332">
        <v>653922735.75999999</v>
      </c>
      <c r="E172" s="310">
        <v>41.320405231696689</v>
      </c>
      <c r="F172" s="332">
        <v>638838981</v>
      </c>
    </row>
    <row r="173" spans="1:6">
      <c r="A173" s="308">
        <v>7612</v>
      </c>
      <c r="B173" s="330" t="s">
        <v>2447</v>
      </c>
      <c r="C173" s="332">
        <v>864532704.24000001</v>
      </c>
      <c r="D173" s="332">
        <v>991409479.10000002</v>
      </c>
      <c r="E173" s="310">
        <v>14.675763477511913</v>
      </c>
      <c r="F173" s="332">
        <v>911040431.5</v>
      </c>
    </row>
    <row r="174" spans="1:6">
      <c r="A174" s="308">
        <v>7613</v>
      </c>
      <c r="B174" s="330" t="s">
        <v>2448</v>
      </c>
      <c r="C174" s="332">
        <v>718629164.75999999</v>
      </c>
      <c r="D174" s="332">
        <v>532936372.89999998</v>
      </c>
      <c r="E174" s="310">
        <v>-25.839863028940062</v>
      </c>
      <c r="F174" s="332">
        <v>406378949.17000002</v>
      </c>
    </row>
    <row r="175" spans="1:6">
      <c r="A175" s="308">
        <v>7621</v>
      </c>
      <c r="B175" s="330" t="s">
        <v>1182</v>
      </c>
      <c r="C175" s="332">
        <v>213297509.09999999</v>
      </c>
      <c r="D175" s="332">
        <v>220311362.06999999</v>
      </c>
      <c r="E175" s="310">
        <v>3.2882957703513092</v>
      </c>
      <c r="F175" s="332">
        <v>220311362.06999999</v>
      </c>
    </row>
    <row r="176" spans="1:6">
      <c r="A176" s="308">
        <v>7622</v>
      </c>
      <c r="B176" s="330" t="s">
        <v>1183</v>
      </c>
      <c r="C176" s="332">
        <v>253578508.44</v>
      </c>
      <c r="D176" s="332">
        <v>239892999.08000001</v>
      </c>
      <c r="E176" s="310">
        <v>-5.3969515966445378</v>
      </c>
      <c r="F176" s="332">
        <v>239892999.08000001</v>
      </c>
    </row>
    <row r="177" spans="1:6">
      <c r="A177" s="308">
        <v>7682</v>
      </c>
      <c r="B177" s="330" t="s">
        <v>1184</v>
      </c>
      <c r="C177" s="332">
        <v>53528248.450000003</v>
      </c>
      <c r="D177" s="332">
        <v>57045328.280000001</v>
      </c>
      <c r="E177" s="310">
        <v>6.5705117052078652</v>
      </c>
      <c r="F177" s="332">
        <v>57045328.280000001</v>
      </c>
    </row>
    <row r="178" spans="1:6">
      <c r="A178" s="308">
        <v>7683</v>
      </c>
      <c r="B178" s="330" t="s">
        <v>1185</v>
      </c>
      <c r="C178" s="332">
        <v>44216487.649999999</v>
      </c>
      <c r="D178" s="332">
        <v>46960722.960000001</v>
      </c>
      <c r="E178" s="310">
        <v>6.2063620514643087</v>
      </c>
      <c r="F178" s="332">
        <v>46960722.960000001</v>
      </c>
    </row>
    <row r="179" spans="1:6">
      <c r="A179" s="308">
        <v>7684</v>
      </c>
      <c r="B179" s="330" t="s">
        <v>1186</v>
      </c>
      <c r="C179" s="332">
        <v>48081847.770000003</v>
      </c>
      <c r="D179" s="332">
        <v>51043773.07</v>
      </c>
      <c r="E179" s="310">
        <v>6.1601736151414066</v>
      </c>
      <c r="F179" s="332">
        <v>51043773.07</v>
      </c>
    </row>
    <row r="180" spans="1:6">
      <c r="A180" s="308">
        <v>7688</v>
      </c>
      <c r="B180" s="330" t="s">
        <v>1187</v>
      </c>
      <c r="C180" s="332">
        <v>24810210.140000001</v>
      </c>
      <c r="D180" s="332">
        <v>24517994.539999999</v>
      </c>
      <c r="E180" s="310">
        <v>-1.1778038087991844</v>
      </c>
      <c r="F180" s="332">
        <v>0</v>
      </c>
    </row>
    <row r="181" spans="1:6">
      <c r="A181" s="308">
        <v>7689</v>
      </c>
      <c r="B181" s="330" t="s">
        <v>1188</v>
      </c>
      <c r="C181" s="332">
        <v>58193301.329999998</v>
      </c>
      <c r="D181" s="332">
        <v>62002523.109999999</v>
      </c>
      <c r="E181" s="310">
        <v>6.5458080104423608</v>
      </c>
      <c r="F181" s="332">
        <v>62002523.109999999</v>
      </c>
    </row>
    <row r="182" spans="1:6">
      <c r="A182" s="308"/>
      <c r="B182" s="333" t="s">
        <v>1189</v>
      </c>
      <c r="C182" s="334">
        <v>30061691532.810001</v>
      </c>
      <c r="D182" s="334">
        <v>30839498863.850002</v>
      </c>
      <c r="E182" s="313">
        <v>2.5873704751147644</v>
      </c>
      <c r="F182" s="334">
        <v>30587048692.289997</v>
      </c>
    </row>
    <row r="183" spans="1:6" ht="31.5" customHeight="1">
      <c r="A183" s="274" t="s">
        <v>907</v>
      </c>
      <c r="B183" s="333"/>
      <c r="C183" s="332"/>
      <c r="D183" s="332"/>
      <c r="E183" s="310"/>
      <c r="F183" s="332"/>
    </row>
    <row r="184" spans="1:6">
      <c r="A184" s="308">
        <v>7208</v>
      </c>
      <c r="B184" s="330" t="s">
        <v>1190</v>
      </c>
      <c r="C184" s="332">
        <v>380766789.22000003</v>
      </c>
      <c r="D184" s="332">
        <v>393077677.91000003</v>
      </c>
      <c r="E184" s="310">
        <v>3.2331834179180459</v>
      </c>
      <c r="F184" s="332">
        <v>393077677.91000003</v>
      </c>
    </row>
    <row r="185" spans="1:6">
      <c r="A185" s="308">
        <v>7209</v>
      </c>
      <c r="B185" s="330" t="s">
        <v>1192</v>
      </c>
      <c r="C185" s="332">
        <v>176259254.78999999</v>
      </c>
      <c r="D185" s="332">
        <v>234854922.36000001</v>
      </c>
      <c r="E185" s="310">
        <v>33.244023208774188</v>
      </c>
      <c r="F185" s="332">
        <v>234854922.36000001</v>
      </c>
    </row>
    <row r="186" spans="1:6">
      <c r="A186" s="308"/>
      <c r="B186" s="333" t="s">
        <v>908</v>
      </c>
      <c r="C186" s="334">
        <v>557026044.00999999</v>
      </c>
      <c r="D186" s="334">
        <v>627932600.26999998</v>
      </c>
      <c r="E186" s="313">
        <v>12.729486712963647</v>
      </c>
      <c r="F186" s="334">
        <v>627932600.26999998</v>
      </c>
    </row>
    <row r="187" spans="1:6" ht="31.5" customHeight="1">
      <c r="A187" s="274" t="s">
        <v>1193</v>
      </c>
      <c r="B187" s="335"/>
      <c r="C187" s="332"/>
      <c r="D187" s="332"/>
      <c r="E187" s="310"/>
      <c r="F187" s="332"/>
    </row>
    <row r="188" spans="1:6">
      <c r="A188" s="308">
        <v>7101</v>
      </c>
      <c r="B188" s="330" t="s">
        <v>1194</v>
      </c>
      <c r="C188" s="332">
        <v>23603691.800000001</v>
      </c>
      <c r="D188" s="332">
        <v>22951552.030000001</v>
      </c>
      <c r="E188" s="310">
        <v>-2.7628719080292328</v>
      </c>
      <c r="F188" s="332">
        <v>22731812.079999998</v>
      </c>
    </row>
    <row r="189" spans="1:6">
      <c r="A189" s="308">
        <v>7102</v>
      </c>
      <c r="B189" s="330" t="s">
        <v>1195</v>
      </c>
      <c r="C189" s="332">
        <v>67559507.569999993</v>
      </c>
      <c r="D189" s="332">
        <v>65453524.829999998</v>
      </c>
      <c r="E189" s="310">
        <v>-3.1172263027789784</v>
      </c>
      <c r="F189" s="332">
        <v>65354564.539999999</v>
      </c>
    </row>
    <row r="190" spans="1:6">
      <c r="A190" s="308">
        <v>7103</v>
      </c>
      <c r="B190" s="330" t="s">
        <v>1196</v>
      </c>
      <c r="C190" s="332">
        <v>83175</v>
      </c>
      <c r="D190" s="332">
        <v>104009</v>
      </c>
      <c r="E190" s="310">
        <v>25.04839194469492</v>
      </c>
      <c r="F190" s="332">
        <v>104009</v>
      </c>
    </row>
    <row r="191" spans="1:6" ht="30">
      <c r="A191" s="308">
        <v>7104</v>
      </c>
      <c r="B191" s="330" t="s">
        <v>1197</v>
      </c>
      <c r="C191" s="332">
        <v>421659.6</v>
      </c>
      <c r="D191" s="332">
        <v>402307.69</v>
      </c>
      <c r="E191" s="310">
        <v>-4.5894626850663371</v>
      </c>
      <c r="F191" s="332">
        <v>398940.75</v>
      </c>
    </row>
    <row r="192" spans="1:6">
      <c r="A192" s="308">
        <v>7105</v>
      </c>
      <c r="B192" s="330" t="s">
        <v>1198</v>
      </c>
      <c r="C192" s="332">
        <v>9321171.5399999991</v>
      </c>
      <c r="D192" s="332">
        <v>9491197.8200000003</v>
      </c>
      <c r="E192" s="310">
        <v>1.8240870181432283</v>
      </c>
      <c r="F192" s="332">
        <v>9431112.8699999992</v>
      </c>
    </row>
    <row r="193" spans="1:6">
      <c r="A193" s="308">
        <v>7106</v>
      </c>
      <c r="B193" s="330" t="s">
        <v>1199</v>
      </c>
      <c r="C193" s="332">
        <v>72831578.290000007</v>
      </c>
      <c r="D193" s="332">
        <v>71440435.900000006</v>
      </c>
      <c r="E193" s="310">
        <v>-1.9100813447441227</v>
      </c>
      <c r="F193" s="332">
        <v>71115980.620000005</v>
      </c>
    </row>
    <row r="194" spans="1:6">
      <c r="A194" s="308">
        <v>7107</v>
      </c>
      <c r="B194" s="330" t="s">
        <v>1200</v>
      </c>
      <c r="C194" s="332">
        <v>430629.06</v>
      </c>
      <c r="D194" s="332">
        <v>399449.47</v>
      </c>
      <c r="E194" s="310">
        <v>-7.2404751318919409</v>
      </c>
      <c r="F194" s="332">
        <v>394187</v>
      </c>
    </row>
    <row r="195" spans="1:6">
      <c r="A195" s="308">
        <v>7108</v>
      </c>
      <c r="B195" s="330" t="s">
        <v>1201</v>
      </c>
      <c r="C195" s="332">
        <v>43991.96</v>
      </c>
      <c r="D195" s="332">
        <v>38997.370000000003</v>
      </c>
      <c r="E195" s="310">
        <v>-11.353415487739117</v>
      </c>
      <c r="F195" s="332">
        <v>38997.370000000003</v>
      </c>
    </row>
    <row r="196" spans="1:6" ht="30">
      <c r="A196" s="308">
        <v>7110</v>
      </c>
      <c r="B196" s="330" t="s">
        <v>1202</v>
      </c>
      <c r="C196" s="332">
        <v>867306.12</v>
      </c>
      <c r="D196" s="332">
        <v>825047.89</v>
      </c>
      <c r="E196" s="310">
        <v>-4.8723546422109854</v>
      </c>
      <c r="F196" s="332">
        <v>782778.49</v>
      </c>
    </row>
    <row r="197" spans="1:6">
      <c r="A197" s="308">
        <v>7111</v>
      </c>
      <c r="B197" s="330" t="s">
        <v>1203</v>
      </c>
      <c r="C197" s="332">
        <v>8226595.9400000004</v>
      </c>
      <c r="D197" s="332">
        <v>7899343.7300000004</v>
      </c>
      <c r="E197" s="310">
        <v>-3.9779784054885763</v>
      </c>
      <c r="F197" s="332">
        <v>7406162.1200000001</v>
      </c>
    </row>
    <row r="198" spans="1:6">
      <c r="A198" s="308">
        <v>7112</v>
      </c>
      <c r="B198" s="330" t="s">
        <v>1204</v>
      </c>
      <c r="C198" s="332">
        <v>357138.51</v>
      </c>
      <c r="D198" s="332">
        <v>349856.25</v>
      </c>
      <c r="E198" s="310">
        <v>-2.0390576194093462</v>
      </c>
      <c r="F198" s="332">
        <v>339447.92</v>
      </c>
    </row>
    <row r="199" spans="1:6">
      <c r="A199" s="308">
        <v>7113</v>
      </c>
      <c r="B199" s="330" t="s">
        <v>1205</v>
      </c>
      <c r="C199" s="332">
        <v>435234</v>
      </c>
      <c r="D199" s="332">
        <v>535098</v>
      </c>
      <c r="E199" s="310">
        <v>22.944898606266971</v>
      </c>
      <c r="F199" s="332">
        <v>535098</v>
      </c>
    </row>
    <row r="200" spans="1:6" ht="30">
      <c r="A200" s="308">
        <v>7114</v>
      </c>
      <c r="B200" s="330" t="s">
        <v>1206</v>
      </c>
      <c r="C200" s="332">
        <v>530583.67000000004</v>
      </c>
      <c r="D200" s="332">
        <v>580219.05000000005</v>
      </c>
      <c r="E200" s="310">
        <v>9.3548638615281927</v>
      </c>
      <c r="F200" s="332">
        <v>566598.28</v>
      </c>
    </row>
    <row r="201" spans="1:6">
      <c r="A201" s="308">
        <v>7115</v>
      </c>
      <c r="B201" s="330" t="s">
        <v>1207</v>
      </c>
      <c r="C201" s="332">
        <v>1415677.42</v>
      </c>
      <c r="D201" s="332">
        <v>1406045.64</v>
      </c>
      <c r="E201" s="310">
        <v>-0.6803654465294805</v>
      </c>
      <c r="F201" s="332">
        <v>1299330.48</v>
      </c>
    </row>
    <row r="202" spans="1:6">
      <c r="A202" s="308">
        <v>7116</v>
      </c>
      <c r="B202" s="330" t="s">
        <v>2449</v>
      </c>
      <c r="C202" s="332">
        <v>6594753.7300000004</v>
      </c>
      <c r="D202" s="332">
        <v>6494932.0999999996</v>
      </c>
      <c r="E202" s="310">
        <v>-1.5136521254145576</v>
      </c>
      <c r="F202" s="332">
        <v>5963860.1699999999</v>
      </c>
    </row>
    <row r="203" spans="1:6">
      <c r="A203" s="308">
        <v>7117</v>
      </c>
      <c r="B203" s="330" t="s">
        <v>1208</v>
      </c>
      <c r="C203" s="332">
        <v>843.27</v>
      </c>
      <c r="D203" s="332">
        <v>687.86</v>
      </c>
      <c r="E203" s="310">
        <v>-18.429447270743648</v>
      </c>
      <c r="F203" s="332">
        <v>606.12</v>
      </c>
    </row>
    <row r="204" spans="1:6">
      <c r="A204" s="308">
        <v>7118</v>
      </c>
      <c r="B204" s="330" t="s">
        <v>1209</v>
      </c>
      <c r="C204" s="332">
        <v>0</v>
      </c>
      <c r="D204" s="332">
        <v>347.65</v>
      </c>
      <c r="E204" s="310" t="s">
        <v>81</v>
      </c>
      <c r="F204" s="332">
        <v>0</v>
      </c>
    </row>
    <row r="205" spans="1:6">
      <c r="A205" s="308">
        <v>7121</v>
      </c>
      <c r="B205" s="330" t="s">
        <v>1210</v>
      </c>
      <c r="C205" s="332">
        <v>1145025.53</v>
      </c>
      <c r="D205" s="332">
        <v>1105877.6299999999</v>
      </c>
      <c r="E205" s="310">
        <v>-3.4189543354548735</v>
      </c>
      <c r="F205" s="332">
        <v>511472.78</v>
      </c>
    </row>
    <row r="206" spans="1:6">
      <c r="A206" s="308">
        <v>7122</v>
      </c>
      <c r="B206" s="330" t="s">
        <v>1211</v>
      </c>
      <c r="C206" s="332">
        <v>19326.79</v>
      </c>
      <c r="D206" s="332">
        <v>18248.8</v>
      </c>
      <c r="E206" s="310">
        <v>-5.577698107135233</v>
      </c>
      <c r="F206" s="332">
        <v>18248.8</v>
      </c>
    </row>
    <row r="207" spans="1:6">
      <c r="A207" s="308">
        <v>7123</v>
      </c>
      <c r="B207" s="330" t="s">
        <v>1212</v>
      </c>
      <c r="C207" s="332">
        <v>163.88</v>
      </c>
      <c r="D207" s="332">
        <v>0</v>
      </c>
      <c r="E207" s="310">
        <v>-100</v>
      </c>
      <c r="F207" s="332">
        <v>0</v>
      </c>
    </row>
    <row r="208" spans="1:6">
      <c r="A208" s="308">
        <v>7124</v>
      </c>
      <c r="B208" s="330" t="s">
        <v>1213</v>
      </c>
      <c r="C208" s="332">
        <v>3708.43</v>
      </c>
      <c r="D208" s="332">
        <v>2087.91</v>
      </c>
      <c r="E208" s="310">
        <v>-43.698276629193487</v>
      </c>
      <c r="F208" s="332">
        <v>2087.91</v>
      </c>
    </row>
    <row r="209" spans="1:6">
      <c r="A209" s="308">
        <v>7125</v>
      </c>
      <c r="B209" s="330" t="s">
        <v>1214</v>
      </c>
      <c r="C209" s="332">
        <v>41.88</v>
      </c>
      <c r="D209" s="332">
        <v>0</v>
      </c>
      <c r="E209" s="310">
        <v>-100</v>
      </c>
      <c r="F209" s="332">
        <v>0</v>
      </c>
    </row>
    <row r="210" spans="1:6">
      <c r="A210" s="308">
        <v>7126</v>
      </c>
      <c r="B210" s="330" t="s">
        <v>1215</v>
      </c>
      <c r="C210" s="332">
        <v>38494.480000000003</v>
      </c>
      <c r="D210" s="332">
        <v>21367.39</v>
      </c>
      <c r="E210" s="310">
        <v>-44.492327211589824</v>
      </c>
      <c r="F210" s="332">
        <v>21367.39</v>
      </c>
    </row>
    <row r="211" spans="1:6">
      <c r="A211" s="308">
        <v>7127</v>
      </c>
      <c r="B211" s="330" t="s">
        <v>1216</v>
      </c>
      <c r="C211" s="332">
        <v>490.96</v>
      </c>
      <c r="D211" s="332">
        <v>0</v>
      </c>
      <c r="E211" s="310">
        <v>-100</v>
      </c>
      <c r="F211" s="332">
        <v>0</v>
      </c>
    </row>
    <row r="212" spans="1:6">
      <c r="A212" s="308">
        <v>7128</v>
      </c>
      <c r="B212" s="330" t="s">
        <v>1217</v>
      </c>
      <c r="C212" s="332">
        <v>32087.21</v>
      </c>
      <c r="D212" s="332">
        <v>36340.129999999997</v>
      </c>
      <c r="E212" s="310">
        <v>13.254253018570322</v>
      </c>
      <c r="F212" s="332">
        <v>36340.129999999997</v>
      </c>
    </row>
    <row r="213" spans="1:6" ht="30">
      <c r="A213" s="308">
        <v>7130</v>
      </c>
      <c r="B213" s="330" t="s">
        <v>1218</v>
      </c>
      <c r="C213" s="332">
        <v>51969.7</v>
      </c>
      <c r="D213" s="332">
        <v>58531.35</v>
      </c>
      <c r="E213" s="310">
        <v>12.625914715690106</v>
      </c>
      <c r="F213" s="332">
        <v>43898.38</v>
      </c>
    </row>
    <row r="214" spans="1:6">
      <c r="A214" s="308">
        <v>7131</v>
      </c>
      <c r="B214" s="330" t="s">
        <v>1219</v>
      </c>
      <c r="C214" s="332">
        <v>212585</v>
      </c>
      <c r="D214" s="332">
        <v>204634.96</v>
      </c>
      <c r="E214" s="310">
        <v>-3.73969941435191</v>
      </c>
      <c r="F214" s="332">
        <v>159414.10999999999</v>
      </c>
    </row>
    <row r="215" spans="1:6">
      <c r="A215" s="308">
        <v>7134</v>
      </c>
      <c r="B215" s="330" t="s">
        <v>1220</v>
      </c>
      <c r="C215" s="332">
        <v>5783987.3499999996</v>
      </c>
      <c r="D215" s="332">
        <v>18574</v>
      </c>
      <c r="E215" s="310">
        <v>-99.678872050091883</v>
      </c>
      <c r="F215" s="332">
        <v>18574</v>
      </c>
    </row>
    <row r="216" spans="1:6">
      <c r="A216" s="308">
        <v>7135</v>
      </c>
      <c r="B216" s="330" t="s">
        <v>2450</v>
      </c>
      <c r="C216" s="332">
        <v>-232018.48</v>
      </c>
      <c r="D216" s="332">
        <v>-26766.58</v>
      </c>
      <c r="E216" s="310">
        <v>88.463599968416318</v>
      </c>
      <c r="F216" s="332">
        <v>-25797.54</v>
      </c>
    </row>
    <row r="217" spans="1:6" ht="30">
      <c r="A217" s="308">
        <v>7136</v>
      </c>
      <c r="B217" s="330" t="s">
        <v>1221</v>
      </c>
      <c r="C217" s="332">
        <v>-3658.14</v>
      </c>
      <c r="D217" s="332">
        <v>-200.58</v>
      </c>
      <c r="E217" s="310">
        <v>94.516885630402342</v>
      </c>
      <c r="F217" s="332">
        <v>-116.43</v>
      </c>
    </row>
    <row r="218" spans="1:6" ht="30">
      <c r="A218" s="308">
        <v>7137</v>
      </c>
      <c r="B218" s="330" t="s">
        <v>1222</v>
      </c>
      <c r="C218" s="332">
        <v>-528.45000000000005</v>
      </c>
      <c r="D218" s="332">
        <v>0</v>
      </c>
      <c r="E218" s="310">
        <v>100</v>
      </c>
      <c r="F218" s="332">
        <v>0</v>
      </c>
    </row>
    <row r="219" spans="1:6" ht="30">
      <c r="A219" s="308">
        <v>7138</v>
      </c>
      <c r="B219" s="330" t="s">
        <v>1223</v>
      </c>
      <c r="C219" s="332">
        <v>-167.87</v>
      </c>
      <c r="D219" s="332">
        <v>0</v>
      </c>
      <c r="E219" s="310">
        <v>100</v>
      </c>
      <c r="F219" s="332">
        <v>0</v>
      </c>
    </row>
    <row r="220" spans="1:6" ht="30">
      <c r="A220" s="308">
        <v>7139</v>
      </c>
      <c r="B220" s="330" t="s">
        <v>2346</v>
      </c>
      <c r="C220" s="332">
        <v>-4468.99</v>
      </c>
      <c r="D220" s="332">
        <v>-686.43</v>
      </c>
      <c r="E220" s="310">
        <v>84.640153591751158</v>
      </c>
      <c r="F220" s="332">
        <v>-686.43</v>
      </c>
    </row>
    <row r="221" spans="1:6" ht="30">
      <c r="A221" s="308">
        <v>7141</v>
      </c>
      <c r="B221" s="330" t="s">
        <v>2451</v>
      </c>
      <c r="C221" s="332">
        <v>-12.15</v>
      </c>
      <c r="D221" s="332">
        <v>0</v>
      </c>
      <c r="E221" s="310">
        <v>100</v>
      </c>
      <c r="F221" s="332">
        <v>0</v>
      </c>
    </row>
    <row r="222" spans="1:6" ht="31.5" customHeight="1">
      <c r="A222" s="308"/>
      <c r="B222" s="333" t="s">
        <v>1224</v>
      </c>
      <c r="C222" s="334">
        <v>199770564.60999998</v>
      </c>
      <c r="D222" s="334">
        <v>189811060.85999995</v>
      </c>
      <c r="E222" s="313">
        <v>-4.9854710925222481</v>
      </c>
      <c r="F222" s="334">
        <v>187248288.91</v>
      </c>
    </row>
    <row r="223" spans="1:6" ht="15.75" customHeight="1">
      <c r="A223" s="274" t="s">
        <v>2519</v>
      </c>
      <c r="B223" s="333"/>
      <c r="C223" s="332"/>
      <c r="D223" s="332"/>
      <c r="E223" s="310"/>
      <c r="F223" s="332"/>
    </row>
    <row r="224" spans="1:6" ht="15.75" customHeight="1">
      <c r="A224" s="308">
        <v>7238</v>
      </c>
      <c r="B224" s="330" t="s">
        <v>1225</v>
      </c>
      <c r="C224" s="332">
        <v>339358.78</v>
      </c>
      <c r="D224" s="332">
        <v>351515.3</v>
      </c>
      <c r="E224" s="310">
        <v>3.5822028827425529</v>
      </c>
      <c r="F224" s="332">
        <v>351515.3</v>
      </c>
    </row>
    <row r="225" spans="1:6" ht="15.75" customHeight="1">
      <c r="A225" s="308">
        <v>7239</v>
      </c>
      <c r="B225" s="330" t="s">
        <v>1226</v>
      </c>
      <c r="C225" s="332">
        <v>260217.73</v>
      </c>
      <c r="D225" s="332">
        <v>491899.38</v>
      </c>
      <c r="E225" s="310">
        <v>89.033767991135733</v>
      </c>
      <c r="F225" s="332">
        <v>491899.38</v>
      </c>
    </row>
    <row r="226" spans="1:6" ht="15.75" customHeight="1">
      <c r="A226" s="308">
        <v>7240</v>
      </c>
      <c r="B226" s="330" t="s">
        <v>1227</v>
      </c>
      <c r="C226" s="332">
        <v>39753845.979999997</v>
      </c>
      <c r="D226" s="332">
        <v>29591677.09</v>
      </c>
      <c r="E226" s="310">
        <v>-25.56273145273175</v>
      </c>
      <c r="F226" s="332">
        <v>25324255.82</v>
      </c>
    </row>
    <row r="227" spans="1:6" ht="15.75" customHeight="1">
      <c r="A227" s="308">
        <v>7242</v>
      </c>
      <c r="B227" s="330" t="s">
        <v>2452</v>
      </c>
      <c r="C227" s="332">
        <v>19250999.82</v>
      </c>
      <c r="D227" s="332">
        <v>18904543.710000001</v>
      </c>
      <c r="E227" s="310">
        <v>-1.7996785270345477</v>
      </c>
      <c r="F227" s="332">
        <v>15631455.66</v>
      </c>
    </row>
    <row r="228" spans="1:6" ht="15.75" customHeight="1">
      <c r="A228" s="308">
        <v>7243</v>
      </c>
      <c r="B228" s="330" t="s">
        <v>1228</v>
      </c>
      <c r="C228" s="332">
        <v>25052329.309999999</v>
      </c>
      <c r="D228" s="332">
        <v>22734727.18</v>
      </c>
      <c r="E228" s="310">
        <v>-9.251044489004439</v>
      </c>
      <c r="F228" s="332">
        <v>21886351.690000001</v>
      </c>
    </row>
    <row r="229" spans="1:6" ht="15.75" customHeight="1">
      <c r="A229" s="308">
        <v>7245</v>
      </c>
      <c r="B229" s="330" t="s">
        <v>1229</v>
      </c>
      <c r="C229" s="332">
        <v>72461558.340000004</v>
      </c>
      <c r="D229" s="332">
        <v>56503877.420000002</v>
      </c>
      <c r="E229" s="310">
        <v>-22.022271236735318</v>
      </c>
      <c r="F229" s="332">
        <v>50914416.509999998</v>
      </c>
    </row>
    <row r="230" spans="1:6" ht="31.5" customHeight="1">
      <c r="A230" s="308">
        <v>7247</v>
      </c>
      <c r="B230" s="330" t="s">
        <v>1230</v>
      </c>
      <c r="C230" s="332">
        <v>39085.89</v>
      </c>
      <c r="D230" s="332">
        <v>26839.25</v>
      </c>
      <c r="E230" s="310">
        <v>-31.332636918335488</v>
      </c>
      <c r="F230" s="332">
        <v>26839.25</v>
      </c>
    </row>
    <row r="231" spans="1:6" ht="15.75" customHeight="1">
      <c r="A231" s="308">
        <v>7248</v>
      </c>
      <c r="B231" s="330" t="s">
        <v>1231</v>
      </c>
      <c r="C231" s="332">
        <v>728331042.86000001</v>
      </c>
      <c r="D231" s="332">
        <v>713546517.08000004</v>
      </c>
      <c r="E231" s="310">
        <v>-2.0299183901244007</v>
      </c>
      <c r="F231" s="332">
        <v>713377625.46000004</v>
      </c>
    </row>
    <row r="232" spans="1:6" ht="15.75" customHeight="1">
      <c r="A232" s="308">
        <v>7249</v>
      </c>
      <c r="B232" s="330" t="s">
        <v>1232</v>
      </c>
      <c r="C232" s="332">
        <v>1293215.2</v>
      </c>
      <c r="D232" s="332">
        <v>1348744.86</v>
      </c>
      <c r="E232" s="310">
        <v>4.2939226201486154</v>
      </c>
      <c r="F232" s="332">
        <v>1340170.68</v>
      </c>
    </row>
    <row r="233" spans="1:6" ht="15.75" customHeight="1">
      <c r="A233" s="308">
        <v>7252</v>
      </c>
      <c r="B233" s="330" t="s">
        <v>1233</v>
      </c>
      <c r="C233" s="332">
        <v>1420761.99</v>
      </c>
      <c r="D233" s="332">
        <v>1242209.7</v>
      </c>
      <c r="E233" s="310">
        <v>-12.567361124293594</v>
      </c>
      <c r="F233" s="332">
        <v>1168954</v>
      </c>
    </row>
    <row r="234" spans="1:6" ht="15.75" customHeight="1">
      <c r="A234" s="308">
        <v>7253</v>
      </c>
      <c r="B234" s="330" t="s">
        <v>1234</v>
      </c>
      <c r="C234" s="332">
        <v>1240714134.1600001</v>
      </c>
      <c r="D234" s="332">
        <v>1473510203.98</v>
      </c>
      <c r="E234" s="310">
        <v>18.763070671199351</v>
      </c>
      <c r="F234" s="332">
        <v>1468265013.27</v>
      </c>
    </row>
    <row r="235" spans="1:6" ht="15.75" customHeight="1">
      <c r="A235" s="308">
        <v>7254</v>
      </c>
      <c r="B235" s="330" t="s">
        <v>2453</v>
      </c>
      <c r="C235" s="332">
        <v>5252589.95</v>
      </c>
      <c r="D235" s="332">
        <v>4770378.6399999997</v>
      </c>
      <c r="E235" s="310">
        <v>-9.180448399555738</v>
      </c>
      <c r="F235" s="332">
        <v>4769378.6399999997</v>
      </c>
    </row>
    <row r="236" spans="1:6" ht="15.75" customHeight="1">
      <c r="A236" s="308">
        <v>7255</v>
      </c>
      <c r="B236" s="330" t="s">
        <v>1235</v>
      </c>
      <c r="C236" s="332">
        <v>5244463.0599999996</v>
      </c>
      <c r="D236" s="332">
        <v>5923579.4199999999</v>
      </c>
      <c r="E236" s="310">
        <v>12.94920666292195</v>
      </c>
      <c r="F236" s="332">
        <v>2096272.17</v>
      </c>
    </row>
    <row r="237" spans="1:6" ht="15.75" customHeight="1">
      <c r="A237" s="308">
        <v>7256</v>
      </c>
      <c r="B237" s="330" t="s">
        <v>1236</v>
      </c>
      <c r="C237" s="332">
        <v>640465511.01999998</v>
      </c>
      <c r="D237" s="332">
        <v>843892164.29999995</v>
      </c>
      <c r="E237" s="310">
        <v>31.762311909040097</v>
      </c>
      <c r="F237" s="332">
        <v>836917160.59000003</v>
      </c>
    </row>
    <row r="238" spans="1:6" ht="15.75" customHeight="1">
      <c r="A238" s="308">
        <v>7257</v>
      </c>
      <c r="B238" s="330" t="s">
        <v>1237</v>
      </c>
      <c r="C238" s="332">
        <v>77325.72</v>
      </c>
      <c r="D238" s="332">
        <v>43824.75</v>
      </c>
      <c r="E238" s="310">
        <v>-43.324485048441844</v>
      </c>
      <c r="F238" s="332">
        <v>43824.75</v>
      </c>
    </row>
    <row r="239" spans="1:6" ht="15.75" customHeight="1">
      <c r="A239" s="308">
        <v>7258</v>
      </c>
      <c r="B239" s="330" t="s">
        <v>1238</v>
      </c>
      <c r="C239" s="332">
        <v>17578244.550000001</v>
      </c>
      <c r="D239" s="332">
        <v>14131199.390000001</v>
      </c>
      <c r="E239" s="310">
        <v>-19.60972354318509</v>
      </c>
      <c r="F239" s="332">
        <v>12335885.619999999</v>
      </c>
    </row>
    <row r="240" spans="1:6" ht="15.75" customHeight="1">
      <c r="A240" s="308">
        <v>7259</v>
      </c>
      <c r="B240" s="330" t="s">
        <v>1239</v>
      </c>
      <c r="C240" s="332">
        <v>29565.65</v>
      </c>
      <c r="D240" s="332">
        <v>4912.5</v>
      </c>
      <c r="E240" s="310">
        <v>-83.384434301292202</v>
      </c>
      <c r="F240" s="332">
        <v>4912.5</v>
      </c>
    </row>
    <row r="241" spans="1:6" ht="15.75" customHeight="1">
      <c r="A241" s="308">
        <v>7275</v>
      </c>
      <c r="B241" s="330" t="s">
        <v>1240</v>
      </c>
      <c r="C241" s="332">
        <v>404803648.01999998</v>
      </c>
      <c r="D241" s="332">
        <v>367263106.50999999</v>
      </c>
      <c r="E241" s="310">
        <v>-9.2737656129386554</v>
      </c>
      <c r="F241" s="332">
        <v>352725071.27999997</v>
      </c>
    </row>
    <row r="242" spans="1:6">
      <c r="A242" s="308">
        <v>7396</v>
      </c>
      <c r="B242" s="330" t="s">
        <v>2454</v>
      </c>
      <c r="C242" s="332">
        <v>33893.96</v>
      </c>
      <c r="D242" s="332">
        <v>-137130.51999999999</v>
      </c>
      <c r="E242" s="310">
        <v>-504.58689394806629</v>
      </c>
      <c r="F242" s="332">
        <v>-929354.87</v>
      </c>
    </row>
    <row r="243" spans="1:6" ht="31.5" customHeight="1">
      <c r="A243" s="308"/>
      <c r="B243" s="336" t="s">
        <v>2518</v>
      </c>
      <c r="C243" s="334">
        <v>3202401791.9900002</v>
      </c>
      <c r="D243" s="334">
        <v>3554144789.9400001</v>
      </c>
      <c r="E243" s="313">
        <v>10.983724741529814</v>
      </c>
      <c r="F243" s="334">
        <v>3506741647.6999998</v>
      </c>
    </row>
    <row r="244" spans="1:6" ht="15.75">
      <c r="A244" s="274" t="s">
        <v>986</v>
      </c>
      <c r="B244" s="333"/>
      <c r="C244" s="332"/>
      <c r="D244" s="332"/>
      <c r="E244" s="310"/>
      <c r="F244" s="332"/>
    </row>
    <row r="245" spans="1:6">
      <c r="A245" s="308">
        <v>7241</v>
      </c>
      <c r="B245" s="330" t="s">
        <v>2455</v>
      </c>
      <c r="C245" s="332">
        <v>16649.18</v>
      </c>
      <c r="D245" s="332">
        <v>27900.87</v>
      </c>
      <c r="E245" s="310">
        <v>67.581046033498339</v>
      </c>
      <c r="F245" s="332">
        <v>27900.87</v>
      </c>
    </row>
    <row r="246" spans="1:6">
      <c r="A246" s="308">
        <v>7250</v>
      </c>
      <c r="B246" s="330" t="s">
        <v>2456</v>
      </c>
      <c r="C246" s="332">
        <v>0</v>
      </c>
      <c r="D246" s="332">
        <v>21783.56</v>
      </c>
      <c r="E246" s="310" t="s">
        <v>81</v>
      </c>
      <c r="F246" s="332">
        <v>21783.56</v>
      </c>
    </row>
    <row r="247" spans="1:6">
      <c r="A247" s="308">
        <v>7801</v>
      </c>
      <c r="B247" s="330" t="s">
        <v>1241</v>
      </c>
      <c r="C247" s="332">
        <v>1047433762.15</v>
      </c>
      <c r="D247" s="332">
        <v>1137406709.95</v>
      </c>
      <c r="E247" s="310">
        <v>8.5898460648545818</v>
      </c>
      <c r="F247" s="332">
        <v>1137406709.95</v>
      </c>
    </row>
    <row r="248" spans="1:6">
      <c r="A248" s="308">
        <v>7802</v>
      </c>
      <c r="B248" s="330" t="s">
        <v>1242</v>
      </c>
      <c r="C248" s="332">
        <v>95503839.469999999</v>
      </c>
      <c r="D248" s="332">
        <v>310826884.60000002</v>
      </c>
      <c r="E248" s="310">
        <v>225.46009283494627</v>
      </c>
      <c r="F248" s="332">
        <v>309870107.56999999</v>
      </c>
    </row>
    <row r="249" spans="1:6">
      <c r="A249" s="308">
        <v>7814</v>
      </c>
      <c r="B249" s="330" t="s">
        <v>1243</v>
      </c>
      <c r="C249" s="332">
        <v>97624806.730000004</v>
      </c>
      <c r="D249" s="332">
        <v>120231759.22</v>
      </c>
      <c r="E249" s="310">
        <v>23.156975411509727</v>
      </c>
      <c r="F249" s="332">
        <v>120231759.22</v>
      </c>
    </row>
    <row r="250" spans="1:6">
      <c r="A250" s="308">
        <v>7815</v>
      </c>
      <c r="B250" s="330" t="s">
        <v>1244</v>
      </c>
      <c r="C250" s="332">
        <v>26316516.359999999</v>
      </c>
      <c r="D250" s="332">
        <v>25278902.989999998</v>
      </c>
      <c r="E250" s="310">
        <v>-3.942821898635223</v>
      </c>
      <c r="F250" s="332">
        <v>25278902.989999998</v>
      </c>
    </row>
    <row r="251" spans="1:6" ht="31.5" customHeight="1">
      <c r="A251" s="308"/>
      <c r="B251" s="333" t="s">
        <v>987</v>
      </c>
      <c r="C251" s="334">
        <v>1266895573.8899999</v>
      </c>
      <c r="D251" s="334">
        <v>1593793941.1900001</v>
      </c>
      <c r="E251" s="313">
        <v>25.803102800040538</v>
      </c>
      <c r="F251" s="334">
        <v>1592837164.1600001</v>
      </c>
    </row>
    <row r="252" spans="1:6" ht="15.75">
      <c r="A252" s="274" t="s">
        <v>1245</v>
      </c>
      <c r="B252" s="279"/>
      <c r="C252" s="332"/>
      <c r="D252" s="332"/>
      <c r="E252" s="310"/>
      <c r="F252" s="332"/>
    </row>
    <row r="253" spans="1:6" ht="30">
      <c r="A253" s="308">
        <v>7347</v>
      </c>
      <c r="B253" s="330" t="s">
        <v>1247</v>
      </c>
      <c r="C253" s="332">
        <v>6227470506.0200005</v>
      </c>
      <c r="D253" s="332">
        <v>5765685951.3599997</v>
      </c>
      <c r="E253" s="310">
        <v>-7.4152828859422257</v>
      </c>
      <c r="F253" s="332">
        <v>5765211864.1199999</v>
      </c>
    </row>
    <row r="254" spans="1:6">
      <c r="A254" s="308">
        <v>7348</v>
      </c>
      <c r="B254" s="330" t="s">
        <v>1249</v>
      </c>
      <c r="C254" s="332">
        <v>523393010.76999998</v>
      </c>
      <c r="D254" s="332">
        <v>616340623.25</v>
      </c>
      <c r="E254" s="310">
        <v>17.758665203277801</v>
      </c>
      <c r="F254" s="332">
        <v>616340623.25</v>
      </c>
    </row>
    <row r="255" spans="1:6">
      <c r="A255" s="308">
        <v>7397</v>
      </c>
      <c r="B255" s="330" t="s">
        <v>2457</v>
      </c>
      <c r="C255" s="332">
        <v>0</v>
      </c>
      <c r="D255" s="332">
        <v>-31758.71</v>
      </c>
      <c r="E255" s="310" t="s">
        <v>81</v>
      </c>
      <c r="F255" s="332">
        <v>-32360.54</v>
      </c>
    </row>
    <row r="256" spans="1:6">
      <c r="A256" s="308">
        <v>7399</v>
      </c>
      <c r="B256" s="330" t="s">
        <v>2458</v>
      </c>
      <c r="C256" s="332">
        <v>3900</v>
      </c>
      <c r="D256" s="332">
        <v>150017.13</v>
      </c>
      <c r="E256" s="310">
        <v>3746.5930769230772</v>
      </c>
      <c r="F256" s="332">
        <v>150017.13</v>
      </c>
    </row>
    <row r="257" spans="1:6" ht="31.5" customHeight="1">
      <c r="A257" s="308"/>
      <c r="B257" s="333" t="s">
        <v>1250</v>
      </c>
      <c r="C257" s="334">
        <v>6750867416.7900009</v>
      </c>
      <c r="D257" s="334">
        <v>6382144833.0299997</v>
      </c>
      <c r="E257" s="313">
        <v>-5.4618549142730268</v>
      </c>
      <c r="F257" s="334">
        <v>6381670143.96</v>
      </c>
    </row>
    <row r="258" spans="1:6" ht="15.75">
      <c r="A258" s="274" t="s">
        <v>984</v>
      </c>
      <c r="B258" s="279"/>
      <c r="C258" s="332"/>
      <c r="D258" s="332"/>
      <c r="E258" s="310"/>
      <c r="F258" s="332"/>
    </row>
    <row r="259" spans="1:6">
      <c r="A259" s="308">
        <v>7336</v>
      </c>
      <c r="B259" s="330" t="s">
        <v>1251</v>
      </c>
      <c r="C259" s="332">
        <v>22782247.079999998</v>
      </c>
      <c r="D259" s="332">
        <v>22113973.780000001</v>
      </c>
      <c r="E259" s="310">
        <v>-2.9333072266899367</v>
      </c>
      <c r="F259" s="332">
        <v>22113973.780000001</v>
      </c>
    </row>
    <row r="260" spans="1:6">
      <c r="A260" s="308">
        <v>7337</v>
      </c>
      <c r="B260" s="330" t="s">
        <v>1252</v>
      </c>
      <c r="C260" s="332">
        <v>41821.99</v>
      </c>
      <c r="D260" s="332">
        <v>2757.38</v>
      </c>
      <c r="E260" s="310">
        <v>-93.406865622606688</v>
      </c>
      <c r="F260" s="332">
        <v>2757.38</v>
      </c>
    </row>
    <row r="261" spans="1:6">
      <c r="A261" s="308">
        <v>7341</v>
      </c>
      <c r="B261" s="330" t="s">
        <v>1253</v>
      </c>
      <c r="C261" s="332">
        <v>169434775.44</v>
      </c>
      <c r="D261" s="332">
        <v>233359876.16999999</v>
      </c>
      <c r="E261" s="310">
        <v>37.728441852621373</v>
      </c>
      <c r="F261" s="332">
        <v>228324469.71000001</v>
      </c>
    </row>
    <row r="262" spans="1:6">
      <c r="A262" s="308">
        <v>7342</v>
      </c>
      <c r="B262" s="330" t="s">
        <v>1255</v>
      </c>
      <c r="C262" s="332">
        <v>11045793.859999999</v>
      </c>
      <c r="D262" s="332">
        <v>30481461.120000001</v>
      </c>
      <c r="E262" s="310">
        <v>175.95536822737702</v>
      </c>
      <c r="F262" s="332">
        <v>30481461.120000001</v>
      </c>
    </row>
    <row r="263" spans="1:6">
      <c r="A263" s="308">
        <v>7343</v>
      </c>
      <c r="B263" s="330" t="s">
        <v>1257</v>
      </c>
      <c r="C263" s="332">
        <v>30352336.940000001</v>
      </c>
      <c r="D263" s="332">
        <v>31511023.02</v>
      </c>
      <c r="E263" s="310">
        <v>3.8174526142434098</v>
      </c>
      <c r="F263" s="332">
        <v>31426899.550000001</v>
      </c>
    </row>
    <row r="264" spans="1:6">
      <c r="A264" s="308">
        <v>7344</v>
      </c>
      <c r="B264" s="330" t="s">
        <v>1259</v>
      </c>
      <c r="C264" s="332">
        <v>643468.17000000004</v>
      </c>
      <c r="D264" s="332">
        <v>1419302.32</v>
      </c>
      <c r="E264" s="310">
        <v>120.57071136867579</v>
      </c>
      <c r="F264" s="332">
        <v>1419302.32</v>
      </c>
    </row>
    <row r="265" spans="1:6">
      <c r="A265" s="308">
        <v>7345</v>
      </c>
      <c r="B265" s="330" t="s">
        <v>1261</v>
      </c>
      <c r="C265" s="332">
        <v>18820041.879999999</v>
      </c>
      <c r="D265" s="332">
        <v>4202997.71</v>
      </c>
      <c r="E265" s="310">
        <v>-77.667436997223078</v>
      </c>
      <c r="F265" s="332">
        <v>4202997.71</v>
      </c>
    </row>
    <row r="266" spans="1:6">
      <c r="A266" s="308">
        <v>7346</v>
      </c>
      <c r="B266" s="330" t="s">
        <v>1263</v>
      </c>
      <c r="C266" s="332">
        <v>14770642.359999999</v>
      </c>
      <c r="D266" s="332">
        <v>13519726.970000001</v>
      </c>
      <c r="E266" s="310">
        <v>-8.4689301894382805</v>
      </c>
      <c r="F266" s="332">
        <v>13519726.970000001</v>
      </c>
    </row>
    <row r="267" spans="1:6">
      <c r="A267" s="308">
        <v>7351</v>
      </c>
      <c r="B267" s="330" t="s">
        <v>1265</v>
      </c>
      <c r="C267" s="332">
        <v>0</v>
      </c>
      <c r="D267" s="332">
        <v>123865.86</v>
      </c>
      <c r="E267" s="310" t="s">
        <v>81</v>
      </c>
      <c r="F267" s="332">
        <v>123865.86</v>
      </c>
    </row>
    <row r="268" spans="1:6">
      <c r="A268" s="308">
        <v>7352</v>
      </c>
      <c r="B268" s="330" t="s">
        <v>1267</v>
      </c>
      <c r="C268" s="332">
        <v>43417.440000000002</v>
      </c>
      <c r="D268" s="332">
        <v>1767.5</v>
      </c>
      <c r="E268" s="310">
        <v>-95.929055236789637</v>
      </c>
      <c r="F268" s="332">
        <v>1767.5</v>
      </c>
    </row>
    <row r="269" spans="1:6">
      <c r="A269" s="308">
        <v>7353</v>
      </c>
      <c r="B269" s="330" t="s">
        <v>2459</v>
      </c>
      <c r="C269" s="332">
        <v>0</v>
      </c>
      <c r="D269" s="332">
        <v>30</v>
      </c>
      <c r="E269" s="310" t="s">
        <v>81</v>
      </c>
      <c r="F269" s="332">
        <v>0</v>
      </c>
    </row>
    <row r="270" spans="1:6">
      <c r="A270" s="308">
        <v>7356</v>
      </c>
      <c r="B270" s="330" t="s">
        <v>1268</v>
      </c>
      <c r="C270" s="332">
        <v>7090424.9500000002</v>
      </c>
      <c r="D270" s="332">
        <v>8563744.8300000001</v>
      </c>
      <c r="E270" s="310">
        <v>20.779006764608653</v>
      </c>
      <c r="F270" s="332">
        <v>8563744.8300000001</v>
      </c>
    </row>
    <row r="271" spans="1:6">
      <c r="A271" s="308">
        <v>7357</v>
      </c>
      <c r="B271" s="330" t="s">
        <v>1269</v>
      </c>
      <c r="C271" s="332">
        <v>5.09</v>
      </c>
      <c r="D271" s="332">
        <v>0</v>
      </c>
      <c r="E271" s="310">
        <v>-100</v>
      </c>
      <c r="F271" s="332">
        <v>0</v>
      </c>
    </row>
    <row r="272" spans="1:6">
      <c r="A272" s="308">
        <v>7361</v>
      </c>
      <c r="B272" s="330" t="s">
        <v>1270</v>
      </c>
      <c r="C272" s="332">
        <v>78571.39</v>
      </c>
      <c r="D272" s="332">
        <v>383349.37</v>
      </c>
      <c r="E272" s="310">
        <v>387.8994376960876</v>
      </c>
      <c r="F272" s="332">
        <v>383349.37</v>
      </c>
    </row>
    <row r="273" spans="1:6">
      <c r="A273" s="308">
        <v>7362</v>
      </c>
      <c r="B273" s="330" t="s">
        <v>2460</v>
      </c>
      <c r="C273" s="332">
        <v>0</v>
      </c>
      <c r="D273" s="332">
        <v>38640.449999999997</v>
      </c>
      <c r="E273" s="310" t="s">
        <v>81</v>
      </c>
      <c r="F273" s="332">
        <v>38640.449999999997</v>
      </c>
    </row>
    <row r="274" spans="1:6">
      <c r="A274" s="308">
        <v>7365</v>
      </c>
      <c r="B274" s="330" t="s">
        <v>1271</v>
      </c>
      <c r="C274" s="332">
        <v>2248772.36</v>
      </c>
      <c r="D274" s="332">
        <v>1772025.02</v>
      </c>
      <c r="E274" s="310">
        <v>-21.200337947945957</v>
      </c>
      <c r="F274" s="332">
        <v>1772025.02</v>
      </c>
    </row>
    <row r="275" spans="1:6">
      <c r="A275" s="308">
        <v>7366</v>
      </c>
      <c r="B275" s="330" t="s">
        <v>1272</v>
      </c>
      <c r="C275" s="332">
        <v>345365.3</v>
      </c>
      <c r="D275" s="332">
        <v>345365.3</v>
      </c>
      <c r="E275" s="310">
        <v>0</v>
      </c>
      <c r="F275" s="332">
        <v>345365.3</v>
      </c>
    </row>
    <row r="276" spans="1:6" ht="30">
      <c r="A276" s="308">
        <v>7369</v>
      </c>
      <c r="B276" s="330" t="s">
        <v>1273</v>
      </c>
      <c r="C276" s="332">
        <v>222395.5</v>
      </c>
      <c r="D276" s="332">
        <v>392780.28</v>
      </c>
      <c r="E276" s="310">
        <v>76.613411692232987</v>
      </c>
      <c r="F276" s="332">
        <v>391030.28</v>
      </c>
    </row>
    <row r="277" spans="1:6">
      <c r="A277" s="308">
        <v>7371</v>
      </c>
      <c r="B277" s="330" t="s">
        <v>1274</v>
      </c>
      <c r="C277" s="332">
        <v>25680729.43</v>
      </c>
      <c r="D277" s="332">
        <v>10258062.390000001</v>
      </c>
      <c r="E277" s="310">
        <v>-60.055408792179307</v>
      </c>
      <c r="F277" s="332">
        <v>10258062.390000001</v>
      </c>
    </row>
    <row r="278" spans="1:6">
      <c r="A278" s="308">
        <v>7372</v>
      </c>
      <c r="B278" s="330" t="s">
        <v>1275</v>
      </c>
      <c r="C278" s="332">
        <v>85774092.359999999</v>
      </c>
      <c r="D278" s="332">
        <v>79639498.799999997</v>
      </c>
      <c r="E278" s="310">
        <v>-7.1520355286916635</v>
      </c>
      <c r="F278" s="332">
        <v>79639498.799999997</v>
      </c>
    </row>
    <row r="279" spans="1:6">
      <c r="A279" s="308">
        <v>7373</v>
      </c>
      <c r="B279" s="330" t="s">
        <v>1276</v>
      </c>
      <c r="C279" s="332">
        <v>98850454.310000002</v>
      </c>
      <c r="D279" s="332">
        <v>82719031.650000006</v>
      </c>
      <c r="E279" s="310">
        <v>-16.31901721909243</v>
      </c>
      <c r="F279" s="332">
        <v>77270352.030000001</v>
      </c>
    </row>
    <row r="280" spans="1:6">
      <c r="A280" s="308">
        <v>7375</v>
      </c>
      <c r="B280" s="330" t="s">
        <v>1277</v>
      </c>
      <c r="C280" s="332">
        <v>8143763.2000000002</v>
      </c>
      <c r="D280" s="332">
        <v>0</v>
      </c>
      <c r="E280" s="310">
        <v>-100</v>
      </c>
      <c r="F280" s="332">
        <v>0</v>
      </c>
    </row>
    <row r="281" spans="1:6">
      <c r="A281" s="308">
        <v>7376</v>
      </c>
      <c r="B281" s="330" t="s">
        <v>1278</v>
      </c>
      <c r="C281" s="332">
        <v>4096843.06</v>
      </c>
      <c r="D281" s="332">
        <v>4147777.71</v>
      </c>
      <c r="E281" s="310">
        <v>1.2432658330827031</v>
      </c>
      <c r="F281" s="332">
        <v>4140747.35</v>
      </c>
    </row>
    <row r="282" spans="1:6">
      <c r="A282" s="308">
        <v>7379</v>
      </c>
      <c r="B282" s="330" t="s">
        <v>1279</v>
      </c>
      <c r="C282" s="332">
        <v>39421628.409999996</v>
      </c>
      <c r="D282" s="332">
        <v>26008643.289999999</v>
      </c>
      <c r="E282" s="310">
        <v>-34.024431919706174</v>
      </c>
      <c r="F282" s="332">
        <v>25871503.079999998</v>
      </c>
    </row>
    <row r="283" spans="1:6">
      <c r="A283" s="308">
        <v>7385</v>
      </c>
      <c r="B283" s="330" t="s">
        <v>1280</v>
      </c>
      <c r="C283" s="332">
        <v>1039691.98</v>
      </c>
      <c r="D283" s="332">
        <v>1112888.68</v>
      </c>
      <c r="E283" s="310">
        <v>7.0402293571601815</v>
      </c>
      <c r="F283" s="332">
        <v>1112888.68</v>
      </c>
    </row>
    <row r="284" spans="1:6">
      <c r="A284" s="308">
        <v>7386</v>
      </c>
      <c r="B284" s="330" t="s">
        <v>1281</v>
      </c>
      <c r="C284" s="332">
        <v>182329.62</v>
      </c>
      <c r="D284" s="332">
        <v>520011</v>
      </c>
      <c r="E284" s="310">
        <v>185.20379738629413</v>
      </c>
      <c r="F284" s="332">
        <v>520011</v>
      </c>
    </row>
    <row r="285" spans="1:6" ht="30">
      <c r="A285" s="308">
        <v>7388</v>
      </c>
      <c r="B285" s="330" t="s">
        <v>1282</v>
      </c>
      <c r="C285" s="332">
        <v>14041260.289999999</v>
      </c>
      <c r="D285" s="332">
        <v>2955060.64</v>
      </c>
      <c r="E285" s="310">
        <v>-78.954448682184491</v>
      </c>
      <c r="F285" s="332">
        <v>2955060.64</v>
      </c>
    </row>
    <row r="286" spans="1:6" ht="30">
      <c r="A286" s="308">
        <v>7390</v>
      </c>
      <c r="B286" s="330" t="s">
        <v>1283</v>
      </c>
      <c r="C286" s="332">
        <v>28787143.219999999</v>
      </c>
      <c r="D286" s="332">
        <v>29830538.66</v>
      </c>
      <c r="E286" s="310">
        <v>3.6245188764514067</v>
      </c>
      <c r="F286" s="332">
        <v>29830538.66</v>
      </c>
    </row>
    <row r="287" spans="1:6">
      <c r="A287" s="308">
        <v>7395</v>
      </c>
      <c r="B287" s="330" t="s">
        <v>1284</v>
      </c>
      <c r="C287" s="332">
        <v>20691462.609999999</v>
      </c>
      <c r="D287" s="332">
        <v>12553826.83</v>
      </c>
      <c r="E287" s="310">
        <v>-39.328470555132014</v>
      </c>
      <c r="F287" s="332">
        <v>12517541.33</v>
      </c>
    </row>
    <row r="288" spans="1:6">
      <c r="A288" s="308">
        <v>7512</v>
      </c>
      <c r="B288" s="330" t="s">
        <v>1285</v>
      </c>
      <c r="C288" s="332">
        <v>15060948.800000001</v>
      </c>
      <c r="D288" s="332">
        <v>9860181.3699999992</v>
      </c>
      <c r="E288" s="310">
        <v>-34.531472744930923</v>
      </c>
      <c r="F288" s="332">
        <v>9710141.8000000007</v>
      </c>
    </row>
    <row r="289" spans="1:6">
      <c r="A289" s="308">
        <v>7519</v>
      </c>
      <c r="B289" s="330" t="s">
        <v>1286</v>
      </c>
      <c r="C289" s="332">
        <v>0</v>
      </c>
      <c r="D289" s="332">
        <v>12456.6</v>
      </c>
      <c r="E289" s="310" t="s">
        <v>81</v>
      </c>
      <c r="F289" s="332">
        <v>12456.6</v>
      </c>
    </row>
    <row r="290" spans="1:6">
      <c r="A290" s="308">
        <v>7520</v>
      </c>
      <c r="B290" s="330" t="s">
        <v>1287</v>
      </c>
      <c r="C290" s="332">
        <v>327706.58</v>
      </c>
      <c r="D290" s="332">
        <v>1568072.23</v>
      </c>
      <c r="E290" s="310">
        <v>378.49885406634189</v>
      </c>
      <c r="F290" s="332">
        <v>1568072.23</v>
      </c>
    </row>
    <row r="291" spans="1:6">
      <c r="A291" s="308">
        <v>7974</v>
      </c>
      <c r="B291" s="330" t="s">
        <v>2402</v>
      </c>
      <c r="C291" s="332">
        <v>0</v>
      </c>
      <c r="D291" s="332">
        <v>15830.8</v>
      </c>
      <c r="E291" s="310" t="s">
        <v>81</v>
      </c>
      <c r="F291" s="332">
        <v>15830.8</v>
      </c>
    </row>
    <row r="292" spans="1:6">
      <c r="A292" s="308"/>
      <c r="B292" s="333" t="s">
        <v>985</v>
      </c>
      <c r="C292" s="334">
        <v>620018133.62</v>
      </c>
      <c r="D292" s="334">
        <v>609434567.7299999</v>
      </c>
      <c r="E292" s="313">
        <v>-1.7069768311787179</v>
      </c>
      <c r="F292" s="334">
        <v>598534082.53999996</v>
      </c>
    </row>
    <row r="293" spans="1:6" ht="31.5" customHeight="1">
      <c r="A293" s="274" t="s">
        <v>1288</v>
      </c>
      <c r="B293" s="279"/>
      <c r="C293" s="332"/>
      <c r="D293" s="332"/>
      <c r="E293" s="310"/>
      <c r="F293" s="332"/>
    </row>
    <row r="294" spans="1:6" ht="15.75" customHeight="1">
      <c r="A294" s="308">
        <v>7262</v>
      </c>
      <c r="B294" s="330" t="s">
        <v>1289</v>
      </c>
      <c r="C294" s="332">
        <v>171448104.75</v>
      </c>
      <c r="D294" s="332">
        <v>177845043.05000001</v>
      </c>
      <c r="E294" s="310">
        <v>3.7311222012793999</v>
      </c>
      <c r="F294" s="332">
        <v>172598217.44999999</v>
      </c>
    </row>
    <row r="295" spans="1:6">
      <c r="A295" s="308">
        <v>7263</v>
      </c>
      <c r="B295" s="330" t="s">
        <v>1290</v>
      </c>
      <c r="C295" s="332">
        <v>1980469.45</v>
      </c>
      <c r="D295" s="332">
        <v>3226130.73</v>
      </c>
      <c r="E295" s="310">
        <v>62.897273169247825</v>
      </c>
      <c r="F295" s="332">
        <v>3226130.73</v>
      </c>
    </row>
    <row r="296" spans="1:6">
      <c r="A296" s="308">
        <v>7266</v>
      </c>
      <c r="B296" s="330" t="s">
        <v>1291</v>
      </c>
      <c r="C296" s="332">
        <v>164065050.87</v>
      </c>
      <c r="D296" s="332">
        <v>180096023.03999999</v>
      </c>
      <c r="E296" s="310">
        <v>9.7711073046888135</v>
      </c>
      <c r="F296" s="332">
        <v>178715337.18000001</v>
      </c>
    </row>
    <row r="297" spans="1:6" ht="15.75" customHeight="1">
      <c r="A297" s="308">
        <v>7267</v>
      </c>
      <c r="B297" s="330" t="s">
        <v>1292</v>
      </c>
      <c r="C297" s="332">
        <v>31180199.300000001</v>
      </c>
      <c r="D297" s="332">
        <v>26524614.300000001</v>
      </c>
      <c r="E297" s="310">
        <v>-14.931222713512291</v>
      </c>
      <c r="F297" s="332">
        <v>25972332.969999999</v>
      </c>
    </row>
    <row r="298" spans="1:6">
      <c r="A298" s="308">
        <v>7270</v>
      </c>
      <c r="B298" s="330" t="s">
        <v>1293</v>
      </c>
      <c r="C298" s="332">
        <v>643761535.12</v>
      </c>
      <c r="D298" s="332">
        <v>679634682.17999995</v>
      </c>
      <c r="E298" s="310">
        <v>5.5724278483511807</v>
      </c>
      <c r="F298" s="332">
        <v>659902883.27999997</v>
      </c>
    </row>
    <row r="299" spans="1:6">
      <c r="A299" s="308">
        <v>7271</v>
      </c>
      <c r="B299" s="330" t="s">
        <v>1294</v>
      </c>
      <c r="C299" s="332">
        <v>20994740.710000001</v>
      </c>
      <c r="D299" s="332">
        <v>17880569.559999999</v>
      </c>
      <c r="E299" s="310">
        <v>-14.833101265769347</v>
      </c>
      <c r="F299" s="332">
        <v>17866696.77</v>
      </c>
    </row>
    <row r="300" spans="1:6" ht="30">
      <c r="A300" s="308">
        <v>7338</v>
      </c>
      <c r="B300" s="330" t="s">
        <v>1295</v>
      </c>
      <c r="C300" s="332">
        <v>5420409.04</v>
      </c>
      <c r="D300" s="332">
        <v>5424123.9800000004</v>
      </c>
      <c r="E300" s="310">
        <v>6.8536156083165448E-2</v>
      </c>
      <c r="F300" s="332">
        <v>5337128.04</v>
      </c>
    </row>
    <row r="301" spans="1:6">
      <c r="A301" s="308">
        <v>7354</v>
      </c>
      <c r="B301" s="330" t="s">
        <v>1297</v>
      </c>
      <c r="C301" s="332">
        <v>701390.26</v>
      </c>
      <c r="D301" s="332">
        <v>510269.75</v>
      </c>
      <c r="E301" s="310">
        <v>-27.24881152469953</v>
      </c>
      <c r="F301" s="332">
        <v>510269.75</v>
      </c>
    </row>
    <row r="302" spans="1:6">
      <c r="A302" s="308">
        <v>7358</v>
      </c>
      <c r="B302" s="330" t="s">
        <v>1298</v>
      </c>
      <c r="C302" s="332">
        <v>1180.3599999999999</v>
      </c>
      <c r="D302" s="332">
        <v>4.9800000000000004</v>
      </c>
      <c r="E302" s="310">
        <v>-99.578094818529934</v>
      </c>
      <c r="F302" s="332">
        <v>4.9800000000000004</v>
      </c>
    </row>
    <row r="303" spans="1:6">
      <c r="A303" s="308">
        <v>7367</v>
      </c>
      <c r="B303" s="330" t="s">
        <v>1299</v>
      </c>
      <c r="C303" s="332">
        <v>47810953.090000004</v>
      </c>
      <c r="D303" s="332">
        <v>44985657.200000003</v>
      </c>
      <c r="E303" s="310">
        <v>-5.9093067747083481</v>
      </c>
      <c r="F303" s="332">
        <v>43564797.390000001</v>
      </c>
    </row>
    <row r="304" spans="1:6" ht="30">
      <c r="A304" s="308">
        <v>7368</v>
      </c>
      <c r="B304" s="330" t="s">
        <v>1300</v>
      </c>
      <c r="C304" s="332">
        <v>40215164.960000001</v>
      </c>
      <c r="D304" s="332">
        <v>39744038.609999999</v>
      </c>
      <c r="E304" s="310">
        <v>-1.1715141550920085</v>
      </c>
      <c r="F304" s="332">
        <v>39736525.990000002</v>
      </c>
    </row>
    <row r="305" spans="1:6" ht="30">
      <c r="A305" s="308">
        <v>7514</v>
      </c>
      <c r="B305" s="330" t="s">
        <v>1301</v>
      </c>
      <c r="C305" s="332">
        <v>22796362.390000001</v>
      </c>
      <c r="D305" s="332">
        <v>24458241.280000001</v>
      </c>
      <c r="E305" s="310">
        <v>7.2901055947812585</v>
      </c>
      <c r="F305" s="332">
        <v>24356108.989999998</v>
      </c>
    </row>
    <row r="306" spans="1:6">
      <c r="A306" s="308"/>
      <c r="B306" s="333" t="s">
        <v>1302</v>
      </c>
      <c r="C306" s="334">
        <v>1150375560.3000002</v>
      </c>
      <c r="D306" s="334">
        <v>1200329398.6599998</v>
      </c>
      <c r="E306" s="313">
        <v>4.3423939175978727</v>
      </c>
      <c r="F306" s="334">
        <v>1171786433.52</v>
      </c>
    </row>
    <row r="307" spans="1:6" ht="31.5" customHeight="1">
      <c r="A307" s="274" t="s">
        <v>1303</v>
      </c>
      <c r="B307" s="279"/>
      <c r="C307" s="332"/>
      <c r="D307" s="332"/>
      <c r="E307" s="310"/>
      <c r="F307" s="332"/>
    </row>
    <row r="308" spans="1:6">
      <c r="A308" s="308">
        <v>7276</v>
      </c>
      <c r="B308" s="330" t="s">
        <v>1304</v>
      </c>
      <c r="C308" s="332">
        <v>88271606.430000007</v>
      </c>
      <c r="D308" s="332">
        <v>88127700.560000002</v>
      </c>
      <c r="E308" s="310">
        <v>-0.16302622759462648</v>
      </c>
      <c r="F308" s="332">
        <v>81587724.689999998</v>
      </c>
    </row>
    <row r="309" spans="1:6">
      <c r="A309" s="308">
        <v>7293</v>
      </c>
      <c r="B309" s="330" t="s">
        <v>1305</v>
      </c>
      <c r="C309" s="332">
        <v>71844167.459999993</v>
      </c>
      <c r="D309" s="332">
        <v>68335287.219999999</v>
      </c>
      <c r="E309" s="310">
        <v>-4.8840154518508427</v>
      </c>
      <c r="F309" s="332">
        <v>68335287.219999999</v>
      </c>
    </row>
    <row r="310" spans="1:6">
      <c r="A310" s="308">
        <v>7501</v>
      </c>
      <c r="B310" s="330" t="s">
        <v>1306</v>
      </c>
      <c r="C310" s="332">
        <v>163507812.24000001</v>
      </c>
      <c r="D310" s="332">
        <v>161832313.88</v>
      </c>
      <c r="E310" s="310">
        <v>-1.0247206766736532</v>
      </c>
      <c r="F310" s="332">
        <v>159837820.86000001</v>
      </c>
    </row>
    <row r="311" spans="1:6">
      <c r="A311" s="308">
        <v>7502</v>
      </c>
      <c r="B311" s="330" t="s">
        <v>1307</v>
      </c>
      <c r="C311" s="332">
        <v>14885373.5</v>
      </c>
      <c r="D311" s="332">
        <v>15869143.98</v>
      </c>
      <c r="E311" s="310">
        <v>6.6089741046806818</v>
      </c>
      <c r="F311" s="332">
        <v>15785533.25</v>
      </c>
    </row>
    <row r="312" spans="1:6">
      <c r="A312" s="308">
        <v>7503</v>
      </c>
      <c r="B312" s="330" t="s">
        <v>1308</v>
      </c>
      <c r="C312" s="332">
        <v>555906.21</v>
      </c>
      <c r="D312" s="332">
        <v>375557.79</v>
      </c>
      <c r="E312" s="310">
        <v>-32.44223877261598</v>
      </c>
      <c r="F312" s="332">
        <v>249416.17</v>
      </c>
    </row>
    <row r="313" spans="1:6">
      <c r="A313" s="308">
        <v>7504</v>
      </c>
      <c r="B313" s="330" t="s">
        <v>1309</v>
      </c>
      <c r="C313" s="332">
        <v>27463205.48</v>
      </c>
      <c r="D313" s="332">
        <v>27705986.879999999</v>
      </c>
      <c r="E313" s="310">
        <v>0.88402426357987729</v>
      </c>
      <c r="F313" s="332">
        <v>27427443.73</v>
      </c>
    </row>
    <row r="314" spans="1:6">
      <c r="A314" s="308">
        <v>7507</v>
      </c>
      <c r="B314" s="330" t="s">
        <v>2461</v>
      </c>
      <c r="C314" s="332">
        <v>46267852.630000003</v>
      </c>
      <c r="D314" s="332">
        <v>51851243.329999998</v>
      </c>
      <c r="E314" s="310">
        <v>12.067538004518786</v>
      </c>
      <c r="F314" s="332">
        <v>50864421.090000004</v>
      </c>
    </row>
    <row r="315" spans="1:6">
      <c r="A315" s="308">
        <v>7510</v>
      </c>
      <c r="B315" s="330" t="s">
        <v>1310</v>
      </c>
      <c r="C315" s="332">
        <v>7305155.9500000002</v>
      </c>
      <c r="D315" s="332">
        <v>4641483.22</v>
      </c>
      <c r="E315" s="310">
        <v>-36.462913977900783</v>
      </c>
      <c r="F315" s="332">
        <v>4625199.43</v>
      </c>
    </row>
    <row r="316" spans="1:6">
      <c r="A316" s="308">
        <v>7516</v>
      </c>
      <c r="B316" s="330" t="s">
        <v>1311</v>
      </c>
      <c r="C316" s="332">
        <v>33301243.68</v>
      </c>
      <c r="D316" s="332">
        <v>32658598.629999999</v>
      </c>
      <c r="E316" s="310">
        <v>-1.9297929415950295</v>
      </c>
      <c r="F316" s="332">
        <v>32061838.039999999</v>
      </c>
    </row>
    <row r="317" spans="1:6">
      <c r="A317" s="308">
        <v>7517</v>
      </c>
      <c r="B317" s="330" t="s">
        <v>1312</v>
      </c>
      <c r="C317" s="332">
        <v>6272811.5300000003</v>
      </c>
      <c r="D317" s="332">
        <v>5925473.9900000002</v>
      </c>
      <c r="E317" s="310">
        <v>-5.5371907531231059</v>
      </c>
      <c r="F317" s="332">
        <v>5498366.4900000002</v>
      </c>
    </row>
    <row r="318" spans="1:6">
      <c r="A318" s="308">
        <v>7518</v>
      </c>
      <c r="B318" s="330" t="s">
        <v>1313</v>
      </c>
      <c r="C318" s="332">
        <v>1183323.3</v>
      </c>
      <c r="D318" s="332">
        <v>707346.14</v>
      </c>
      <c r="E318" s="310">
        <v>-40.223763024018879</v>
      </c>
      <c r="F318" s="332">
        <v>439237.42</v>
      </c>
    </row>
    <row r="319" spans="1:6">
      <c r="A319" s="308">
        <v>7521</v>
      </c>
      <c r="B319" s="330" t="s">
        <v>1314</v>
      </c>
      <c r="C319" s="332">
        <v>517359.65</v>
      </c>
      <c r="D319" s="332">
        <v>841911.95</v>
      </c>
      <c r="E319" s="310">
        <v>62.732433810792919</v>
      </c>
      <c r="F319" s="332">
        <v>835286.1</v>
      </c>
    </row>
    <row r="320" spans="1:6">
      <c r="A320" s="308">
        <v>7522</v>
      </c>
      <c r="B320" s="330" t="s">
        <v>1315</v>
      </c>
      <c r="C320" s="332">
        <v>2458909.69</v>
      </c>
      <c r="D320" s="332">
        <v>2883833</v>
      </c>
      <c r="E320" s="310">
        <v>17.280964474949872</v>
      </c>
      <c r="F320" s="332">
        <v>2848402.15</v>
      </c>
    </row>
    <row r="321" spans="1:6">
      <c r="A321" s="308">
        <v>7524</v>
      </c>
      <c r="B321" s="330" t="s">
        <v>1316</v>
      </c>
      <c r="C321" s="332">
        <v>1652141.23</v>
      </c>
      <c r="D321" s="332">
        <v>2222434.9300000002</v>
      </c>
      <c r="E321" s="310">
        <v>34.518459417661298</v>
      </c>
      <c r="F321" s="332">
        <v>2066115.84</v>
      </c>
    </row>
    <row r="322" spans="1:6">
      <c r="A322" s="308">
        <v>7526</v>
      </c>
      <c r="B322" s="330" t="s">
        <v>1317</v>
      </c>
      <c r="C322" s="332">
        <v>42380143.810000002</v>
      </c>
      <c r="D322" s="332">
        <v>43500654.07</v>
      </c>
      <c r="E322" s="310">
        <v>2.6439510564747133</v>
      </c>
      <c r="F322" s="332">
        <v>43394061.75</v>
      </c>
    </row>
    <row r="323" spans="1:6">
      <c r="A323" s="308">
        <v>7530</v>
      </c>
      <c r="B323" s="330" t="s">
        <v>1318</v>
      </c>
      <c r="C323" s="332">
        <v>13446707.380000001</v>
      </c>
      <c r="D323" s="332">
        <v>7173211.4699999997</v>
      </c>
      <c r="E323" s="310">
        <v>-46.654513500687187</v>
      </c>
      <c r="F323" s="332">
        <v>6950397.8499999996</v>
      </c>
    </row>
    <row r="324" spans="1:6">
      <c r="A324" s="308"/>
      <c r="B324" s="333" t="s">
        <v>1319</v>
      </c>
      <c r="C324" s="334">
        <v>521313720.16999996</v>
      </c>
      <c r="D324" s="334">
        <v>514652181.04000002</v>
      </c>
      <c r="E324" s="313">
        <v>-1.2778369093810946</v>
      </c>
      <c r="F324" s="334">
        <v>502806552.08000004</v>
      </c>
    </row>
    <row r="325" spans="1:6" ht="31.5" customHeight="1">
      <c r="A325" s="274" t="s">
        <v>1320</v>
      </c>
      <c r="B325" s="279"/>
      <c r="C325" s="332"/>
      <c r="D325" s="332"/>
      <c r="E325" s="310"/>
      <c r="F325" s="332"/>
    </row>
    <row r="326" spans="1:6">
      <c r="A326" s="308">
        <v>7401</v>
      </c>
      <c r="B326" s="330" t="s">
        <v>1321</v>
      </c>
      <c r="C326" s="332">
        <v>374660.16</v>
      </c>
      <c r="D326" s="332">
        <v>300198.98</v>
      </c>
      <c r="E326" s="310">
        <v>-19.874325575476185</v>
      </c>
      <c r="F326" s="332">
        <v>300198.98</v>
      </c>
    </row>
    <row r="327" spans="1:6">
      <c r="A327" s="308">
        <v>7406</v>
      </c>
      <c r="B327" s="330" t="s">
        <v>1322</v>
      </c>
      <c r="C327" s="332">
        <v>66567054.07</v>
      </c>
      <c r="D327" s="332">
        <v>71078608.959999993</v>
      </c>
      <c r="E327" s="310">
        <v>6.7774591395553907</v>
      </c>
      <c r="F327" s="332">
        <v>69722140.010000005</v>
      </c>
    </row>
    <row r="328" spans="1:6">
      <c r="A328" s="308">
        <v>7411</v>
      </c>
      <c r="B328" s="330" t="s">
        <v>1323</v>
      </c>
      <c r="C328" s="332">
        <v>33570494.829999998</v>
      </c>
      <c r="D328" s="332">
        <v>35406570.590000004</v>
      </c>
      <c r="E328" s="310">
        <v>5.4693139594689892</v>
      </c>
      <c r="F328" s="332">
        <v>35199827.329999998</v>
      </c>
    </row>
    <row r="329" spans="1:6">
      <c r="A329" s="308">
        <v>7415</v>
      </c>
      <c r="B329" s="330" t="s">
        <v>1324</v>
      </c>
      <c r="C329" s="332">
        <v>9447759.5</v>
      </c>
      <c r="D329" s="332">
        <v>7023612.9100000001</v>
      </c>
      <c r="E329" s="310">
        <v>-25.658428223114694</v>
      </c>
      <c r="F329" s="332">
        <v>6954564.4000000004</v>
      </c>
    </row>
    <row r="330" spans="1:6">
      <c r="A330" s="308">
        <v>7421</v>
      </c>
      <c r="B330" s="330" t="s">
        <v>1325</v>
      </c>
      <c r="C330" s="332">
        <v>1262161.69</v>
      </c>
      <c r="D330" s="332">
        <v>905982.15</v>
      </c>
      <c r="E330" s="310">
        <v>-28.219802805138215</v>
      </c>
      <c r="F330" s="332">
        <v>99352.76</v>
      </c>
    </row>
    <row r="331" spans="1:6">
      <c r="A331" s="308">
        <v>7442</v>
      </c>
      <c r="B331" s="330" t="s">
        <v>1326</v>
      </c>
      <c r="C331" s="332">
        <v>2166263.33</v>
      </c>
      <c r="D331" s="332">
        <v>1327486.18</v>
      </c>
      <c r="E331" s="310">
        <v>-38.719999474856095</v>
      </c>
      <c r="F331" s="332">
        <v>1322284.6299999999</v>
      </c>
    </row>
    <row r="332" spans="1:6">
      <c r="A332" s="308">
        <v>7443</v>
      </c>
      <c r="B332" s="330" t="s">
        <v>1327</v>
      </c>
      <c r="C332" s="332">
        <v>3787.04</v>
      </c>
      <c r="D332" s="332">
        <v>10817.25</v>
      </c>
      <c r="E332" s="310">
        <v>185.63865182305969</v>
      </c>
      <c r="F332" s="332">
        <v>10817.25</v>
      </c>
    </row>
    <row r="333" spans="1:6">
      <c r="A333" s="308">
        <v>7444</v>
      </c>
      <c r="B333" s="330" t="s">
        <v>1328</v>
      </c>
      <c r="C333" s="332">
        <v>1738.42</v>
      </c>
      <c r="D333" s="332">
        <v>25271.86</v>
      </c>
      <c r="E333" s="310">
        <v>1353.7257969880698</v>
      </c>
      <c r="F333" s="332">
        <v>25271.86</v>
      </c>
    </row>
    <row r="334" spans="1:6">
      <c r="A334" s="308">
        <v>7445</v>
      </c>
      <c r="B334" s="330" t="s">
        <v>1329</v>
      </c>
      <c r="C334" s="332">
        <v>768723.68</v>
      </c>
      <c r="D334" s="332">
        <v>918719.34</v>
      </c>
      <c r="E334" s="310">
        <v>19.512298619446707</v>
      </c>
      <c r="F334" s="332">
        <v>914198.83</v>
      </c>
    </row>
    <row r="335" spans="1:6">
      <c r="A335" s="308">
        <v>7449</v>
      </c>
      <c r="B335" s="330" t="s">
        <v>1330</v>
      </c>
      <c r="C335" s="332">
        <v>10510.39</v>
      </c>
      <c r="D335" s="332">
        <v>61945.79</v>
      </c>
      <c r="E335" s="310">
        <v>489.37670248202022</v>
      </c>
      <c r="F335" s="332">
        <v>61945.79</v>
      </c>
    </row>
    <row r="336" spans="1:6">
      <c r="A336" s="308">
        <v>7461</v>
      </c>
      <c r="B336" s="330" t="s">
        <v>1331</v>
      </c>
      <c r="C336" s="332">
        <v>2248263.98</v>
      </c>
      <c r="D336" s="332">
        <v>1643850.91</v>
      </c>
      <c r="E336" s="310">
        <v>-26.883545498958718</v>
      </c>
      <c r="F336" s="332">
        <v>1643850.91</v>
      </c>
    </row>
    <row r="337" spans="1:6">
      <c r="A337" s="308">
        <v>7462</v>
      </c>
      <c r="B337" s="330" t="s">
        <v>1332</v>
      </c>
      <c r="C337" s="332">
        <v>189603335.08000001</v>
      </c>
      <c r="D337" s="332">
        <v>196489455.43000001</v>
      </c>
      <c r="E337" s="310">
        <v>3.6318561311669479</v>
      </c>
      <c r="F337" s="332">
        <v>192379192.88</v>
      </c>
    </row>
    <row r="338" spans="1:6">
      <c r="A338" s="308">
        <v>7468</v>
      </c>
      <c r="B338" s="330" t="s">
        <v>1333</v>
      </c>
      <c r="C338" s="332">
        <v>3927445.62</v>
      </c>
      <c r="D338" s="332">
        <v>4311948.17</v>
      </c>
      <c r="E338" s="310">
        <v>9.7901431923581868</v>
      </c>
      <c r="F338" s="332">
        <v>4310278.17</v>
      </c>
    </row>
    <row r="339" spans="1:6">
      <c r="A339" s="308">
        <v>7470</v>
      </c>
      <c r="B339" s="330" t="s">
        <v>1334</v>
      </c>
      <c r="C339" s="332">
        <v>20997981.190000001</v>
      </c>
      <c r="D339" s="332">
        <v>19476731.600000001</v>
      </c>
      <c r="E339" s="310">
        <v>-7.2447421313267677</v>
      </c>
      <c r="F339" s="332">
        <v>19235651.050000001</v>
      </c>
    </row>
    <row r="340" spans="1:6">
      <c r="A340" s="308"/>
      <c r="B340" s="333" t="s">
        <v>1335</v>
      </c>
      <c r="C340" s="334">
        <v>330950178.98000002</v>
      </c>
      <c r="D340" s="334">
        <v>338981200.12000006</v>
      </c>
      <c r="E340" s="313">
        <v>2.426655626762896</v>
      </c>
      <c r="F340" s="334">
        <v>332179574.85000002</v>
      </c>
    </row>
    <row r="341" spans="1:6" ht="31.5" customHeight="1">
      <c r="A341" s="274" t="s">
        <v>1336</v>
      </c>
      <c r="B341" s="279"/>
      <c r="C341" s="332"/>
      <c r="D341" s="332"/>
      <c r="E341" s="310"/>
      <c r="F341" s="332"/>
    </row>
    <row r="342" spans="1:6">
      <c r="A342" s="308">
        <v>7220</v>
      </c>
      <c r="B342" s="330" t="s">
        <v>1337</v>
      </c>
      <c r="C342" s="332">
        <v>385656.1</v>
      </c>
      <c r="D342" s="332">
        <v>461405.22</v>
      </c>
      <c r="E342" s="310">
        <v>19.641623716051683</v>
      </c>
      <c r="F342" s="332">
        <v>461405.22</v>
      </c>
    </row>
    <row r="343" spans="1:6" ht="30">
      <c r="A343" s="308">
        <v>7221</v>
      </c>
      <c r="B343" s="330" t="s">
        <v>2462</v>
      </c>
      <c r="C343" s="332">
        <v>440534.87</v>
      </c>
      <c r="D343" s="332">
        <v>542667.4</v>
      </c>
      <c r="E343" s="310">
        <v>23.183756146250133</v>
      </c>
      <c r="F343" s="332">
        <v>542667.4</v>
      </c>
    </row>
    <row r="344" spans="1:6">
      <c r="A344" s="308">
        <v>7225</v>
      </c>
      <c r="B344" s="330" t="s">
        <v>2463</v>
      </c>
      <c r="C344" s="332">
        <v>654204.35</v>
      </c>
      <c r="D344" s="332">
        <v>1349826.18</v>
      </c>
      <c r="E344" s="310">
        <v>106.3309698261713</v>
      </c>
      <c r="F344" s="332">
        <v>1349826.18</v>
      </c>
    </row>
    <row r="345" spans="1:6" ht="30">
      <c r="A345" s="308">
        <v>7226</v>
      </c>
      <c r="B345" s="330" t="s">
        <v>1338</v>
      </c>
      <c r="C345" s="332">
        <v>3831845.9</v>
      </c>
      <c r="D345" s="332">
        <v>3564845.42</v>
      </c>
      <c r="E345" s="310">
        <v>-6.967933653073052</v>
      </c>
      <c r="F345" s="332">
        <v>3564407.02</v>
      </c>
    </row>
    <row r="346" spans="1:6">
      <c r="A346" s="308">
        <v>7227</v>
      </c>
      <c r="B346" s="330" t="s">
        <v>1339</v>
      </c>
      <c r="C346" s="332">
        <v>15958793.48</v>
      </c>
      <c r="D346" s="332">
        <v>6870118.6900000004</v>
      </c>
      <c r="E346" s="310">
        <v>-56.950889184637774</v>
      </c>
      <c r="F346" s="332">
        <v>6870118.6900000004</v>
      </c>
    </row>
    <row r="347" spans="1:6">
      <c r="A347" s="308">
        <v>7228</v>
      </c>
      <c r="B347" s="330" t="s">
        <v>1340</v>
      </c>
      <c r="C347" s="332">
        <v>0</v>
      </c>
      <c r="D347" s="332">
        <v>20323830.809999999</v>
      </c>
      <c r="E347" s="310" t="s">
        <v>81</v>
      </c>
      <c r="F347" s="332">
        <v>20319457.5</v>
      </c>
    </row>
    <row r="348" spans="1:6">
      <c r="A348" s="308">
        <v>7229</v>
      </c>
      <c r="B348" s="330" t="s">
        <v>2464</v>
      </c>
      <c r="C348" s="332">
        <v>70743.08</v>
      </c>
      <c r="D348" s="332">
        <v>3729959.46</v>
      </c>
      <c r="E348" s="310">
        <v>5172.5432084664671</v>
      </c>
      <c r="F348" s="332">
        <v>3729959.46</v>
      </c>
    </row>
    <row r="349" spans="1:6">
      <c r="A349" s="308">
        <v>7230</v>
      </c>
      <c r="B349" s="330" t="s">
        <v>1341</v>
      </c>
      <c r="C349" s="332">
        <v>491305.09</v>
      </c>
      <c r="D349" s="332">
        <v>722016.69</v>
      </c>
      <c r="E349" s="310">
        <v>46.958927293018668</v>
      </c>
      <c r="F349" s="332">
        <v>705349.83</v>
      </c>
    </row>
    <row r="350" spans="1:6">
      <c r="A350" s="308">
        <v>7234</v>
      </c>
      <c r="B350" s="330" t="s">
        <v>1342</v>
      </c>
      <c r="C350" s="332">
        <v>4826663.83</v>
      </c>
      <c r="D350" s="332">
        <v>6766444.6900000004</v>
      </c>
      <c r="E350" s="310">
        <v>40.188853591653597</v>
      </c>
      <c r="F350" s="332">
        <v>6766444.6900000004</v>
      </c>
    </row>
    <row r="351" spans="1:6">
      <c r="A351" s="308">
        <v>7235</v>
      </c>
      <c r="B351" s="330" t="s">
        <v>1343</v>
      </c>
      <c r="C351" s="332">
        <v>27974.75</v>
      </c>
      <c r="D351" s="332">
        <v>6908.23</v>
      </c>
      <c r="E351" s="310">
        <v>-75.30548083539621</v>
      </c>
      <c r="F351" s="332">
        <v>6908.23</v>
      </c>
    </row>
    <row r="352" spans="1:6">
      <c r="A352" s="308">
        <v>7236</v>
      </c>
      <c r="B352" s="330" t="s">
        <v>1344</v>
      </c>
      <c r="C352" s="332">
        <v>59384461.520000003</v>
      </c>
      <c r="D352" s="332">
        <v>60699862.579999998</v>
      </c>
      <c r="E352" s="310">
        <v>2.2150593376298997</v>
      </c>
      <c r="F352" s="332">
        <v>60699862.579999998</v>
      </c>
    </row>
    <row r="353" spans="1:6">
      <c r="A353" s="308">
        <v>7237</v>
      </c>
      <c r="B353" s="330" t="s">
        <v>1345</v>
      </c>
      <c r="C353" s="332">
        <v>12780835.16</v>
      </c>
      <c r="D353" s="332">
        <v>8740860.1400000006</v>
      </c>
      <c r="E353" s="310">
        <v>-31.609632464737924</v>
      </c>
      <c r="F353" s="332">
        <v>4807466.7</v>
      </c>
    </row>
    <row r="354" spans="1:6">
      <c r="A354" s="308"/>
      <c r="B354" s="333" t="s">
        <v>1346</v>
      </c>
      <c r="C354" s="334">
        <v>98853018.129999995</v>
      </c>
      <c r="D354" s="334">
        <v>113778745.50999999</v>
      </c>
      <c r="E354" s="313">
        <v>15.098909130292224</v>
      </c>
      <c r="F354" s="334">
        <v>109823873.49999999</v>
      </c>
    </row>
    <row r="355" spans="1:6" ht="31.5" customHeight="1">
      <c r="A355" s="274" t="s">
        <v>1347</v>
      </c>
      <c r="B355" s="279"/>
      <c r="C355" s="332"/>
      <c r="D355" s="332"/>
      <c r="E355" s="310"/>
      <c r="F355" s="332"/>
    </row>
    <row r="356" spans="1:6">
      <c r="A356" s="308">
        <v>7392</v>
      </c>
      <c r="B356" s="330" t="s">
        <v>1348</v>
      </c>
      <c r="C356" s="332">
        <v>117406208.52</v>
      </c>
      <c r="D356" s="332">
        <v>602872376.61000001</v>
      </c>
      <c r="E356" s="310">
        <v>413.49275665204834</v>
      </c>
      <c r="F356" s="332">
        <v>602872376.61000001</v>
      </c>
    </row>
    <row r="357" spans="1:6">
      <c r="A357" s="308">
        <v>7393</v>
      </c>
      <c r="B357" s="330" t="s">
        <v>1349</v>
      </c>
      <c r="C357" s="332">
        <v>180232713.13999999</v>
      </c>
      <c r="D357" s="332">
        <v>150048622.22</v>
      </c>
      <c r="E357" s="310">
        <v>-16.747287656128101</v>
      </c>
      <c r="F357" s="332">
        <v>148315023.99000001</v>
      </c>
    </row>
    <row r="358" spans="1:6">
      <c r="A358" s="308">
        <v>7394</v>
      </c>
      <c r="B358" s="330" t="s">
        <v>1350</v>
      </c>
      <c r="C358" s="332">
        <v>46553806.259999998</v>
      </c>
      <c r="D358" s="332">
        <v>42688785.100000001</v>
      </c>
      <c r="E358" s="310">
        <v>-8.3022667113707165</v>
      </c>
      <c r="F358" s="332">
        <v>42688785.100000001</v>
      </c>
    </row>
    <row r="359" spans="1:6">
      <c r="A359" s="308"/>
      <c r="B359" s="333" t="s">
        <v>1351</v>
      </c>
      <c r="C359" s="334">
        <v>344192727.91999996</v>
      </c>
      <c r="D359" s="334">
        <v>795609783.93000007</v>
      </c>
      <c r="E359" s="313">
        <v>131.15240950556111</v>
      </c>
      <c r="F359" s="334">
        <v>793876185.70000005</v>
      </c>
    </row>
    <row r="360" spans="1:6" ht="31.5" customHeight="1">
      <c r="A360" s="274" t="s">
        <v>1352</v>
      </c>
      <c r="B360" s="279"/>
      <c r="C360" s="332"/>
      <c r="D360" s="332"/>
      <c r="E360" s="310"/>
      <c r="F360" s="332"/>
    </row>
    <row r="361" spans="1:6">
      <c r="A361" s="308">
        <v>7218</v>
      </c>
      <c r="B361" s="330" t="s">
        <v>1354</v>
      </c>
      <c r="C361" s="332">
        <v>5656136.9100000001</v>
      </c>
      <c r="D361" s="332">
        <v>3310343.77</v>
      </c>
      <c r="E361" s="310">
        <v>-41.473415112223655</v>
      </c>
      <c r="F361" s="332">
        <v>3261820.45</v>
      </c>
    </row>
    <row r="362" spans="1:6">
      <c r="A362" s="308">
        <v>7273</v>
      </c>
      <c r="B362" s="330" t="s">
        <v>1355</v>
      </c>
      <c r="C362" s="332">
        <v>63685010.979999997</v>
      </c>
      <c r="D362" s="332">
        <v>58624939.219999999</v>
      </c>
      <c r="E362" s="310">
        <v>-7.9454673590133975</v>
      </c>
      <c r="F362" s="332">
        <v>58210773.57</v>
      </c>
    </row>
    <row r="363" spans="1:6">
      <c r="A363" s="308"/>
      <c r="B363" s="333" t="s">
        <v>1356</v>
      </c>
      <c r="C363" s="334">
        <v>69341147.890000001</v>
      </c>
      <c r="D363" s="334">
        <v>61935282.990000002</v>
      </c>
      <c r="E363" s="313">
        <v>-10.680332133740219</v>
      </c>
      <c r="F363" s="334">
        <v>61472594.020000003</v>
      </c>
    </row>
    <row r="364" spans="1:6" ht="31.5" customHeight="1">
      <c r="A364" s="274" t="s">
        <v>33</v>
      </c>
      <c r="B364" s="333"/>
      <c r="C364" s="337">
        <v>126275099583.69998</v>
      </c>
      <c r="D364" s="337">
        <v>129472647005.18999</v>
      </c>
      <c r="E364" s="319">
        <v>2.5322074043351268</v>
      </c>
      <c r="F364" s="337">
        <v>116554075690.45995</v>
      </c>
    </row>
    <row r="365" spans="1:6" ht="31.5" customHeight="1">
      <c r="A365" s="274" t="s">
        <v>664</v>
      </c>
      <c r="B365" s="279"/>
      <c r="C365" s="332"/>
      <c r="D365" s="332"/>
      <c r="E365" s="310"/>
      <c r="F365" s="332"/>
    </row>
    <row r="366" spans="1:6">
      <c r="A366" s="308">
        <v>7712</v>
      </c>
      <c r="B366" s="330" t="s">
        <v>1357</v>
      </c>
      <c r="C366" s="332">
        <v>603676286.39999998</v>
      </c>
      <c r="D366" s="332">
        <v>616626177.86000001</v>
      </c>
      <c r="E366" s="310">
        <v>2.1451714688390711</v>
      </c>
      <c r="F366" s="332">
        <v>616626177.86000001</v>
      </c>
    </row>
    <row r="367" spans="1:6" ht="30">
      <c r="A367" s="308">
        <v>7713</v>
      </c>
      <c r="B367" s="330" t="s">
        <v>1358</v>
      </c>
      <c r="C367" s="332">
        <v>5446543044.0699997</v>
      </c>
      <c r="D367" s="332">
        <v>5577277988.8999996</v>
      </c>
      <c r="E367" s="310">
        <v>2.400328864973158</v>
      </c>
      <c r="F367" s="332">
        <v>567197890.74000001</v>
      </c>
    </row>
    <row r="368" spans="1:6">
      <c r="A368" s="308">
        <v>7714</v>
      </c>
      <c r="B368" s="330" t="s">
        <v>1359</v>
      </c>
      <c r="C368" s="332">
        <v>1071505680.45</v>
      </c>
      <c r="D368" s="332">
        <v>1377349477.6600001</v>
      </c>
      <c r="E368" s="310">
        <v>28.543366851919522</v>
      </c>
      <c r="F368" s="332">
        <v>1377239555.4200001</v>
      </c>
    </row>
    <row r="369" spans="1:6">
      <c r="A369" s="308">
        <v>7718</v>
      </c>
      <c r="B369" s="330" t="s">
        <v>1360</v>
      </c>
      <c r="C369" s="332">
        <v>-20000</v>
      </c>
      <c r="D369" s="332">
        <v>27500</v>
      </c>
      <c r="E369" s="310">
        <v>237.5</v>
      </c>
      <c r="F369" s="332">
        <v>0</v>
      </c>
    </row>
    <row r="370" spans="1:6">
      <c r="A370" s="308">
        <v>7720</v>
      </c>
      <c r="B370" s="330" t="s">
        <v>1361</v>
      </c>
      <c r="C370" s="332">
        <v>47115000</v>
      </c>
      <c r="D370" s="332">
        <v>36335000</v>
      </c>
      <c r="E370" s="310">
        <v>-22.880186777034915</v>
      </c>
      <c r="F370" s="332">
        <v>36335000</v>
      </c>
    </row>
    <row r="371" spans="1:6">
      <c r="A371" s="308">
        <v>7733</v>
      </c>
      <c r="B371" s="330" t="s">
        <v>1362</v>
      </c>
      <c r="C371" s="332">
        <v>-0.7</v>
      </c>
      <c r="D371" s="332">
        <v>0</v>
      </c>
      <c r="E371" s="310">
        <v>100</v>
      </c>
      <c r="F371" s="332">
        <v>0</v>
      </c>
    </row>
    <row r="372" spans="1:6">
      <c r="A372" s="308">
        <v>7871</v>
      </c>
      <c r="B372" s="330" t="s">
        <v>1363</v>
      </c>
      <c r="C372" s="332">
        <v>3394016.75</v>
      </c>
      <c r="D372" s="332">
        <v>844946.63</v>
      </c>
      <c r="E372" s="310">
        <v>-75.104818501558668</v>
      </c>
      <c r="F372" s="332">
        <v>844946.63</v>
      </c>
    </row>
    <row r="373" spans="1:6">
      <c r="A373" s="308"/>
      <c r="B373" s="333" t="s">
        <v>668</v>
      </c>
      <c r="C373" s="334">
        <v>7172214026.9699993</v>
      </c>
      <c r="D373" s="334">
        <v>7608461091.0499992</v>
      </c>
      <c r="E373" s="313">
        <v>6.0824602060055719</v>
      </c>
      <c r="F373" s="334">
        <v>2598243570.6500001</v>
      </c>
    </row>
    <row r="374" spans="1:6" ht="15.75">
      <c r="A374" s="274" t="s">
        <v>1364</v>
      </c>
      <c r="B374" s="279"/>
      <c r="C374" s="332"/>
      <c r="D374" s="332"/>
      <c r="E374" s="310"/>
      <c r="F374" s="332"/>
    </row>
    <row r="375" spans="1:6">
      <c r="A375" s="308">
        <v>7800</v>
      </c>
      <c r="B375" s="330" t="s">
        <v>1366</v>
      </c>
      <c r="C375" s="332">
        <v>10696.63</v>
      </c>
      <c r="D375" s="332">
        <v>0</v>
      </c>
      <c r="E375" s="310">
        <v>-100</v>
      </c>
      <c r="F375" s="332">
        <v>0</v>
      </c>
    </row>
    <row r="376" spans="1:6">
      <c r="A376" s="308">
        <v>7803</v>
      </c>
      <c r="B376" s="330" t="s">
        <v>1367</v>
      </c>
      <c r="C376" s="332">
        <v>1406846587.24</v>
      </c>
      <c r="D376" s="332">
        <v>1189852158.5799999</v>
      </c>
      <c r="E376" s="310">
        <v>-15.424171379319136</v>
      </c>
      <c r="F376" s="332">
        <v>1189852158.5799999</v>
      </c>
    </row>
    <row r="377" spans="1:6" ht="15.6" customHeight="1">
      <c r="A377" s="308">
        <v>7804</v>
      </c>
      <c r="B377" s="330" t="s">
        <v>1368</v>
      </c>
      <c r="C377" s="332">
        <v>328224189.07999998</v>
      </c>
      <c r="D377" s="332">
        <v>332976930.93000001</v>
      </c>
      <c r="E377" s="310">
        <v>1.4480169372409084</v>
      </c>
      <c r="F377" s="332">
        <v>330236930.93000001</v>
      </c>
    </row>
    <row r="378" spans="1:6" ht="16.149999999999999" customHeight="1">
      <c r="A378" s="308">
        <v>7807</v>
      </c>
      <c r="B378" s="330" t="s">
        <v>2465</v>
      </c>
      <c r="C378" s="332">
        <v>0</v>
      </c>
      <c r="D378" s="332">
        <v>5400000000</v>
      </c>
      <c r="E378" s="310" t="s">
        <v>81</v>
      </c>
      <c r="F378" s="332">
        <v>5400000000</v>
      </c>
    </row>
    <row r="379" spans="1:6">
      <c r="A379" s="308">
        <v>7810</v>
      </c>
      <c r="B379" s="330" t="s">
        <v>1369</v>
      </c>
      <c r="C379" s="332">
        <v>2852604.02</v>
      </c>
      <c r="D379" s="332">
        <v>301663.84000000003</v>
      </c>
      <c r="E379" s="310">
        <v>-89.424966175291303</v>
      </c>
      <c r="F379" s="332">
        <v>301663.84000000003</v>
      </c>
    </row>
    <row r="380" spans="1:6">
      <c r="A380" s="308"/>
      <c r="B380" s="333" t="s">
        <v>1370</v>
      </c>
      <c r="C380" s="334">
        <v>1737934076.97</v>
      </c>
      <c r="D380" s="334">
        <v>6923130753.3500004</v>
      </c>
      <c r="E380" s="313">
        <v>298.35404835493694</v>
      </c>
      <c r="F380" s="334">
        <v>6920390753.3500004</v>
      </c>
    </row>
    <row r="381" spans="1:6" ht="15.75">
      <c r="A381" s="274" t="s">
        <v>1371</v>
      </c>
      <c r="B381" s="279"/>
      <c r="C381" s="332"/>
      <c r="D381" s="332"/>
      <c r="E381" s="310"/>
      <c r="F381" s="332"/>
    </row>
    <row r="382" spans="1:6">
      <c r="A382" s="308">
        <v>7081</v>
      </c>
      <c r="B382" s="330" t="s">
        <v>1372</v>
      </c>
      <c r="C382" s="332">
        <v>2258046646.23</v>
      </c>
      <c r="D382" s="332">
        <v>2368961530.7399998</v>
      </c>
      <c r="E382" s="310">
        <v>4.9119837579609591</v>
      </c>
      <c r="F382" s="332">
        <v>752699.8</v>
      </c>
    </row>
    <row r="383" spans="1:6">
      <c r="A383" s="308">
        <v>7083</v>
      </c>
      <c r="B383" s="330" t="s">
        <v>1373</v>
      </c>
      <c r="C383" s="332">
        <v>9799395571.0499992</v>
      </c>
      <c r="D383" s="332">
        <v>10190502254.440001</v>
      </c>
      <c r="E383" s="310">
        <v>3.9911306830538984</v>
      </c>
      <c r="F383" s="332">
        <v>3456386.49</v>
      </c>
    </row>
    <row r="384" spans="1:6">
      <c r="A384" s="308">
        <v>7084</v>
      </c>
      <c r="B384" s="330" t="s">
        <v>1374</v>
      </c>
      <c r="C384" s="332">
        <v>5032256.66</v>
      </c>
      <c r="D384" s="332">
        <v>5839620.3399999999</v>
      </c>
      <c r="E384" s="310">
        <v>16.043769913754748</v>
      </c>
      <c r="F384" s="332">
        <v>0</v>
      </c>
    </row>
    <row r="385" spans="1:6" ht="31.5" customHeight="1">
      <c r="A385" s="308">
        <v>7085</v>
      </c>
      <c r="B385" s="330" t="s">
        <v>1375</v>
      </c>
      <c r="C385" s="332">
        <v>66719644.399999999</v>
      </c>
      <c r="D385" s="332">
        <v>72275343.780000001</v>
      </c>
      <c r="E385" s="310">
        <v>8.3269319403027318</v>
      </c>
      <c r="F385" s="332">
        <v>0</v>
      </c>
    </row>
    <row r="386" spans="1:6">
      <c r="A386" s="308">
        <v>7614</v>
      </c>
      <c r="B386" s="330" t="s">
        <v>1376</v>
      </c>
      <c r="C386" s="332">
        <v>824002288.62</v>
      </c>
      <c r="D386" s="332">
        <v>814503229.5</v>
      </c>
      <c r="E386" s="310">
        <v>-1.1527952350604</v>
      </c>
      <c r="F386" s="332">
        <v>812132733.77999997</v>
      </c>
    </row>
    <row r="387" spans="1:6">
      <c r="A387" s="308">
        <v>7615</v>
      </c>
      <c r="B387" s="330" t="s">
        <v>1377</v>
      </c>
      <c r="C387" s="332">
        <v>183099859.15000001</v>
      </c>
      <c r="D387" s="332">
        <v>150226114.65000001</v>
      </c>
      <c r="E387" s="310">
        <v>-17.953997699730071</v>
      </c>
      <c r="F387" s="332">
        <v>150226114.65000001</v>
      </c>
    </row>
    <row r="388" spans="1:6">
      <c r="A388" s="308">
        <v>7698</v>
      </c>
      <c r="B388" s="330" t="s">
        <v>1378</v>
      </c>
      <c r="C388" s="332">
        <v>20660000</v>
      </c>
      <c r="D388" s="332">
        <v>20580000</v>
      </c>
      <c r="E388" s="310">
        <v>-0.38722168441432719</v>
      </c>
      <c r="F388" s="332">
        <v>20580000</v>
      </c>
    </row>
    <row r="389" spans="1:6">
      <c r="A389" s="308">
        <v>7707</v>
      </c>
      <c r="B389" s="330" t="s">
        <v>1379</v>
      </c>
      <c r="C389" s="332">
        <v>10493127.300000001</v>
      </c>
      <c r="D389" s="332">
        <v>22004114</v>
      </c>
      <c r="E389" s="310">
        <v>109.70024827584051</v>
      </c>
      <c r="F389" s="332">
        <v>22004114</v>
      </c>
    </row>
    <row r="390" spans="1:6">
      <c r="A390" s="308">
        <v>7708</v>
      </c>
      <c r="B390" s="330" t="s">
        <v>1380</v>
      </c>
      <c r="C390" s="332">
        <v>6555001.9100000001</v>
      </c>
      <c r="D390" s="332">
        <v>4279712.55</v>
      </c>
      <c r="E390" s="310">
        <v>-34.710735271166385</v>
      </c>
      <c r="F390" s="332">
        <v>4279712.55</v>
      </c>
    </row>
    <row r="391" spans="1:6">
      <c r="A391" s="308">
        <v>7900</v>
      </c>
      <c r="B391" s="330" t="s">
        <v>2466</v>
      </c>
      <c r="C391" s="332">
        <v>0</v>
      </c>
      <c r="D391" s="332">
        <v>100</v>
      </c>
      <c r="E391" s="310" t="s">
        <v>81</v>
      </c>
      <c r="F391" s="332">
        <v>100</v>
      </c>
    </row>
    <row r="392" spans="1:6">
      <c r="A392" s="308">
        <v>7901</v>
      </c>
      <c r="B392" s="330" t="s">
        <v>1381</v>
      </c>
      <c r="C392" s="332">
        <v>1005461511.92</v>
      </c>
      <c r="D392" s="332">
        <v>781419594.14999998</v>
      </c>
      <c r="E392" s="310">
        <v>-22.282495661338253</v>
      </c>
      <c r="F392" s="332">
        <v>780582367.67999995</v>
      </c>
    </row>
    <row r="393" spans="1:6">
      <c r="A393" s="308">
        <v>7902</v>
      </c>
      <c r="B393" s="330" t="s">
        <v>1382</v>
      </c>
      <c r="C393" s="332">
        <v>248094768.90000001</v>
      </c>
      <c r="D393" s="332">
        <v>254609433.94</v>
      </c>
      <c r="E393" s="310">
        <v>2.6258776309088039</v>
      </c>
      <c r="F393" s="332">
        <v>15299.15</v>
      </c>
    </row>
    <row r="394" spans="1:6">
      <c r="A394" s="308">
        <v>7903</v>
      </c>
      <c r="B394" s="330" t="s">
        <v>1383</v>
      </c>
      <c r="C394" s="332">
        <v>1424050.99</v>
      </c>
      <c r="D394" s="332">
        <v>1577823.92</v>
      </c>
      <c r="E394" s="310">
        <v>10.798274154494983</v>
      </c>
      <c r="F394" s="332">
        <v>0</v>
      </c>
    </row>
    <row r="395" spans="1:6">
      <c r="A395" s="308">
        <v>7904</v>
      </c>
      <c r="B395" s="330" t="s">
        <v>1384</v>
      </c>
      <c r="C395" s="332">
        <v>31880.67</v>
      </c>
      <c r="D395" s="332">
        <v>176025.3</v>
      </c>
      <c r="E395" s="310">
        <v>452.138019684028</v>
      </c>
      <c r="F395" s="332">
        <v>176025.3</v>
      </c>
    </row>
    <row r="396" spans="1:6">
      <c r="A396" s="308">
        <v>7905</v>
      </c>
      <c r="B396" s="330" t="s">
        <v>1385</v>
      </c>
      <c r="C396" s="332">
        <v>243456.36</v>
      </c>
      <c r="D396" s="332">
        <v>948000</v>
      </c>
      <c r="E396" s="310">
        <v>289.39216868271586</v>
      </c>
      <c r="F396" s="332">
        <v>948000</v>
      </c>
    </row>
    <row r="397" spans="1:6">
      <c r="A397" s="308">
        <v>7907</v>
      </c>
      <c r="B397" s="330" t="s">
        <v>1386</v>
      </c>
      <c r="C397" s="332">
        <v>75465.33</v>
      </c>
      <c r="D397" s="332">
        <v>-121161.13</v>
      </c>
      <c r="E397" s="310">
        <v>-260.55204423011207</v>
      </c>
      <c r="F397" s="332">
        <v>-121161.13</v>
      </c>
    </row>
    <row r="398" spans="1:6">
      <c r="A398" s="308">
        <v>7909</v>
      </c>
      <c r="B398" s="330" t="s">
        <v>1387</v>
      </c>
      <c r="C398" s="332">
        <v>35631580.670000002</v>
      </c>
      <c r="D398" s="332">
        <v>31931886.16</v>
      </c>
      <c r="E398" s="310">
        <v>-10.383189407914644</v>
      </c>
      <c r="F398" s="332">
        <v>31301791.449999999</v>
      </c>
    </row>
    <row r="399" spans="1:6" ht="30">
      <c r="A399" s="308">
        <v>7911</v>
      </c>
      <c r="B399" s="330" t="s">
        <v>1388</v>
      </c>
      <c r="C399" s="332">
        <v>5737549307.8999996</v>
      </c>
      <c r="D399" s="332">
        <v>7427106607.0900002</v>
      </c>
      <c r="E399" s="310">
        <v>29.447368702586285</v>
      </c>
      <c r="F399" s="332">
        <v>7427106607.0900002</v>
      </c>
    </row>
    <row r="400" spans="1:6" ht="30">
      <c r="A400" s="308">
        <v>7912</v>
      </c>
      <c r="B400" s="330" t="s">
        <v>1389</v>
      </c>
      <c r="C400" s="332">
        <v>26312353.370000001</v>
      </c>
      <c r="D400" s="332">
        <v>26406894.32</v>
      </c>
      <c r="E400" s="310">
        <v>0.3593025248277108</v>
      </c>
      <c r="F400" s="332">
        <v>26406894.32</v>
      </c>
    </row>
    <row r="401" spans="1:6">
      <c r="A401" s="308">
        <v>7915</v>
      </c>
      <c r="B401" s="330" t="s">
        <v>1390</v>
      </c>
      <c r="C401" s="332">
        <v>1269946.71</v>
      </c>
      <c r="D401" s="332">
        <v>1352034.11</v>
      </c>
      <c r="E401" s="310">
        <v>6.4638460302007594</v>
      </c>
      <c r="F401" s="332">
        <v>1348963.5</v>
      </c>
    </row>
    <row r="402" spans="1:6" ht="30">
      <c r="A402" s="308">
        <v>7919</v>
      </c>
      <c r="B402" s="330" t="s">
        <v>1391</v>
      </c>
      <c r="C402" s="332">
        <v>3527576286.6399999</v>
      </c>
      <c r="D402" s="332">
        <v>3613483267.4299998</v>
      </c>
      <c r="E402" s="310">
        <v>2.4352976040619088</v>
      </c>
      <c r="F402" s="332">
        <v>3613483267.4299998</v>
      </c>
    </row>
    <row r="403" spans="1:6">
      <c r="A403" s="308">
        <v>7921</v>
      </c>
      <c r="B403" s="330" t="s">
        <v>1392</v>
      </c>
      <c r="C403" s="332">
        <v>6373420</v>
      </c>
      <c r="D403" s="332">
        <v>6327740</v>
      </c>
      <c r="E403" s="310">
        <v>-0.71672665539066938</v>
      </c>
      <c r="F403" s="332">
        <v>0</v>
      </c>
    </row>
    <row r="404" spans="1:6" ht="30">
      <c r="A404" s="308">
        <v>7922</v>
      </c>
      <c r="B404" s="330" t="s">
        <v>1393</v>
      </c>
      <c r="C404" s="332">
        <v>1217447697.3399999</v>
      </c>
      <c r="D404" s="332">
        <v>1400250789.6700001</v>
      </c>
      <c r="E404" s="310">
        <v>15.015272748834011</v>
      </c>
      <c r="F404" s="332">
        <v>1400250789.6700001</v>
      </c>
    </row>
    <row r="405" spans="1:6" ht="30">
      <c r="A405" s="308">
        <v>7924</v>
      </c>
      <c r="B405" s="330" t="s">
        <v>702</v>
      </c>
      <c r="C405" s="332">
        <v>140229564.66999999</v>
      </c>
      <c r="D405" s="332">
        <v>138360104.88</v>
      </c>
      <c r="E405" s="310">
        <v>-1.3331424043134996</v>
      </c>
      <c r="F405" s="332">
        <v>138360104.88</v>
      </c>
    </row>
    <row r="406" spans="1:6" ht="30">
      <c r="A406" s="308">
        <v>7925</v>
      </c>
      <c r="B406" s="330" t="s">
        <v>2467</v>
      </c>
      <c r="C406" s="332">
        <v>0</v>
      </c>
      <c r="D406" s="332">
        <v>939191139.07000005</v>
      </c>
      <c r="E406" s="310" t="s">
        <v>81</v>
      </c>
      <c r="F406" s="332">
        <v>939191139.07000005</v>
      </c>
    </row>
    <row r="407" spans="1:6">
      <c r="A407" s="308">
        <v>7927</v>
      </c>
      <c r="B407" s="330" t="s">
        <v>1394</v>
      </c>
      <c r="C407" s="332">
        <v>1850000</v>
      </c>
      <c r="D407" s="332">
        <v>1940000</v>
      </c>
      <c r="E407" s="310">
        <v>4.8648648648648649</v>
      </c>
      <c r="F407" s="332">
        <v>1940000</v>
      </c>
    </row>
    <row r="408" spans="1:6">
      <c r="A408" s="308">
        <v>7930</v>
      </c>
      <c r="B408" s="330" t="s">
        <v>1395</v>
      </c>
      <c r="C408" s="332">
        <v>5392138147.1400003</v>
      </c>
      <c r="D408" s="332">
        <v>5803790706.2399998</v>
      </c>
      <c r="E408" s="310">
        <v>7.6343103211912453</v>
      </c>
      <c r="F408" s="332">
        <v>0</v>
      </c>
    </row>
    <row r="409" spans="1:6">
      <c r="A409" s="308">
        <v>7931</v>
      </c>
      <c r="B409" s="330" t="s">
        <v>1396</v>
      </c>
      <c r="C409" s="332">
        <v>483423705.68000001</v>
      </c>
      <c r="D409" s="332">
        <v>547998227.17999995</v>
      </c>
      <c r="E409" s="310">
        <v>13.357748232302189</v>
      </c>
      <c r="F409" s="332">
        <v>0</v>
      </c>
    </row>
    <row r="410" spans="1:6">
      <c r="A410" s="308">
        <v>7932</v>
      </c>
      <c r="B410" s="330" t="s">
        <v>1397</v>
      </c>
      <c r="C410" s="332">
        <v>1872503840.9300001</v>
      </c>
      <c r="D410" s="332">
        <v>1944514705.5699999</v>
      </c>
      <c r="E410" s="310">
        <v>3.845699168458574</v>
      </c>
      <c r="F410" s="332">
        <v>0</v>
      </c>
    </row>
    <row r="411" spans="1:6">
      <c r="A411" s="308">
        <v>7933</v>
      </c>
      <c r="B411" s="330" t="s">
        <v>1398</v>
      </c>
      <c r="C411" s="332">
        <v>529341964.60000002</v>
      </c>
      <c r="D411" s="332">
        <v>619304464.88999999</v>
      </c>
      <c r="E411" s="310">
        <v>16.995157441934648</v>
      </c>
      <c r="F411" s="332">
        <v>0</v>
      </c>
    </row>
    <row r="412" spans="1:6" ht="30">
      <c r="A412" s="308">
        <v>7940</v>
      </c>
      <c r="B412" s="330" t="s">
        <v>1399</v>
      </c>
      <c r="C412" s="332">
        <v>44671837.219999999</v>
      </c>
      <c r="D412" s="332">
        <v>50934639</v>
      </c>
      <c r="E412" s="310">
        <v>14.019575127740854</v>
      </c>
      <c r="F412" s="332">
        <v>50934639</v>
      </c>
    </row>
    <row r="413" spans="1:6" ht="30">
      <c r="A413" s="308">
        <v>7941</v>
      </c>
      <c r="B413" s="330" t="s">
        <v>1400</v>
      </c>
      <c r="C413" s="332">
        <v>14832886032.75</v>
      </c>
      <c r="D413" s="332">
        <v>15727802330.18</v>
      </c>
      <c r="E413" s="310">
        <v>6.0333255136868589</v>
      </c>
      <c r="F413" s="332">
        <v>15727802330.18</v>
      </c>
    </row>
    <row r="414" spans="1:6">
      <c r="A414" s="308">
        <v>7947</v>
      </c>
      <c r="B414" s="330" t="s">
        <v>709</v>
      </c>
      <c r="C414" s="332">
        <v>48490657.609999999</v>
      </c>
      <c r="D414" s="332">
        <v>48178039.619999997</v>
      </c>
      <c r="E414" s="310">
        <v>-0.64469736111710796</v>
      </c>
      <c r="F414" s="332">
        <v>48072833.469999999</v>
      </c>
    </row>
    <row r="415" spans="1:6">
      <c r="A415" s="308">
        <v>7951</v>
      </c>
      <c r="B415" s="330" t="s">
        <v>1401</v>
      </c>
      <c r="C415" s="332">
        <v>7873.42</v>
      </c>
      <c r="D415" s="332">
        <v>53894924.960000001</v>
      </c>
      <c r="E415" s="310">
        <v>684417.33757376077</v>
      </c>
      <c r="F415" s="332">
        <v>53854553.740000002</v>
      </c>
    </row>
    <row r="416" spans="1:6" ht="30">
      <c r="A416" s="308">
        <v>7952</v>
      </c>
      <c r="B416" s="330" t="s">
        <v>1402</v>
      </c>
      <c r="C416" s="332">
        <v>201464652.03999999</v>
      </c>
      <c r="D416" s="332">
        <v>224209459.69999999</v>
      </c>
      <c r="E416" s="310">
        <v>11.289726227251075</v>
      </c>
      <c r="F416" s="332">
        <v>224209459.69999999</v>
      </c>
    </row>
    <row r="417" spans="1:6" ht="30">
      <c r="A417" s="308">
        <v>7953</v>
      </c>
      <c r="B417" s="330" t="s">
        <v>1403</v>
      </c>
      <c r="C417" s="332">
        <v>14256065.960000001</v>
      </c>
      <c r="D417" s="332">
        <v>13911692.91</v>
      </c>
      <c r="E417" s="310">
        <v>-2.4156246959452248</v>
      </c>
      <c r="F417" s="332">
        <v>13887621.880000001</v>
      </c>
    </row>
    <row r="418" spans="1:6" ht="30">
      <c r="A418" s="308">
        <v>7954</v>
      </c>
      <c r="B418" s="330" t="s">
        <v>1404</v>
      </c>
      <c r="C418" s="332">
        <v>31610125.039999999</v>
      </c>
      <c r="D418" s="332">
        <v>32000208.370000001</v>
      </c>
      <c r="E418" s="310">
        <v>1.2340455139180366</v>
      </c>
      <c r="F418" s="332">
        <v>32000208.370000001</v>
      </c>
    </row>
    <row r="419" spans="1:6" ht="30">
      <c r="A419" s="308">
        <v>7955</v>
      </c>
      <c r="B419" s="330" t="s">
        <v>1405</v>
      </c>
      <c r="C419" s="332">
        <v>0</v>
      </c>
      <c r="D419" s="332">
        <v>1119835058.0799999</v>
      </c>
      <c r="E419" s="310" t="s">
        <v>81</v>
      </c>
      <c r="F419" s="332">
        <v>1119835058.0799999</v>
      </c>
    </row>
    <row r="420" spans="1:6" ht="30">
      <c r="A420" s="308">
        <v>7960</v>
      </c>
      <c r="B420" s="330" t="s">
        <v>1406</v>
      </c>
      <c r="C420" s="332">
        <v>1336226086.8699999</v>
      </c>
      <c r="D420" s="332">
        <v>1531585058.0799999</v>
      </c>
      <c r="E420" s="310">
        <v>14.620203357024142</v>
      </c>
      <c r="F420" s="332">
        <v>1531585058.0799999</v>
      </c>
    </row>
    <row r="421" spans="1:6">
      <c r="A421" s="308">
        <v>7961</v>
      </c>
      <c r="B421" s="330" t="s">
        <v>715</v>
      </c>
      <c r="C421" s="332">
        <v>43249472.049999997</v>
      </c>
      <c r="D421" s="332">
        <v>38103021.090000004</v>
      </c>
      <c r="E421" s="310">
        <v>-11.899453833911005</v>
      </c>
      <c r="F421" s="332">
        <v>37417633.340000004</v>
      </c>
    </row>
    <row r="422" spans="1:6">
      <c r="A422" s="308">
        <v>7962</v>
      </c>
      <c r="B422" s="330" t="s">
        <v>1407</v>
      </c>
      <c r="C422" s="332">
        <v>4112007.09</v>
      </c>
      <c r="D422" s="332">
        <v>3818874.43</v>
      </c>
      <c r="E422" s="310">
        <v>-7.1287002571778082</v>
      </c>
      <c r="F422" s="332">
        <v>3721441.76</v>
      </c>
    </row>
    <row r="423" spans="1:6" ht="45">
      <c r="A423" s="308">
        <v>7963</v>
      </c>
      <c r="B423" s="330" t="s">
        <v>1408</v>
      </c>
      <c r="C423" s="332">
        <v>77459022.840000004</v>
      </c>
      <c r="D423" s="332">
        <v>64137822.759999998</v>
      </c>
      <c r="E423" s="310">
        <v>-17.197738354531513</v>
      </c>
      <c r="F423" s="332">
        <v>64137822.759999998</v>
      </c>
    </row>
    <row r="424" spans="1:6">
      <c r="A424" s="308">
        <v>7964</v>
      </c>
      <c r="B424" s="330" t="s">
        <v>1409</v>
      </c>
      <c r="C424" s="332">
        <v>9465692.9800000004</v>
      </c>
      <c r="D424" s="332">
        <v>7566937.46</v>
      </c>
      <c r="E424" s="310">
        <v>-20.059339807575295</v>
      </c>
      <c r="F424" s="332">
        <v>7566937.46</v>
      </c>
    </row>
    <row r="425" spans="1:6" ht="30">
      <c r="A425" s="308">
        <v>7965</v>
      </c>
      <c r="B425" s="330" t="s">
        <v>1410</v>
      </c>
      <c r="C425" s="332">
        <v>539429308.84000003</v>
      </c>
      <c r="D425" s="332">
        <v>231311558.59999999</v>
      </c>
      <c r="E425" s="310">
        <v>-57.119208242982346</v>
      </c>
      <c r="F425" s="332">
        <v>231311558.59999999</v>
      </c>
    </row>
    <row r="426" spans="1:6">
      <c r="A426" s="308">
        <v>7968</v>
      </c>
      <c r="B426" s="330" t="s">
        <v>720</v>
      </c>
      <c r="C426" s="332">
        <v>3080176229.5999999</v>
      </c>
      <c r="D426" s="332">
        <v>2694610743.5999999</v>
      </c>
      <c r="E426" s="310">
        <v>-12.517643708005325</v>
      </c>
      <c r="F426" s="332">
        <v>2693985075.9499998</v>
      </c>
    </row>
    <row r="427" spans="1:6">
      <c r="A427" s="308">
        <v>7969</v>
      </c>
      <c r="B427" s="330" t="s">
        <v>1411</v>
      </c>
      <c r="C427" s="332">
        <v>3243712239.6300001</v>
      </c>
      <c r="D427" s="332">
        <v>4518974283.1099997</v>
      </c>
      <c r="E427" s="310">
        <v>39.314894456404204</v>
      </c>
      <c r="F427" s="332">
        <v>4518974283.1099997</v>
      </c>
    </row>
    <row r="428" spans="1:6" ht="30">
      <c r="A428" s="308">
        <v>7970</v>
      </c>
      <c r="B428" s="330" t="s">
        <v>722</v>
      </c>
      <c r="C428" s="332">
        <v>1928733.34</v>
      </c>
      <c r="D428" s="332">
        <v>21951.27</v>
      </c>
      <c r="E428" s="310">
        <v>-98.861881549680689</v>
      </c>
      <c r="F428" s="332">
        <v>21951.27</v>
      </c>
    </row>
    <row r="429" spans="1:6" ht="30">
      <c r="A429" s="308">
        <v>7971</v>
      </c>
      <c r="B429" s="330" t="s">
        <v>1412</v>
      </c>
      <c r="C429" s="332">
        <v>1483579421.6300001</v>
      </c>
      <c r="D429" s="332">
        <v>1191721574.6300001</v>
      </c>
      <c r="E429" s="310">
        <v>-19.672546190977595</v>
      </c>
      <c r="F429" s="332">
        <v>1190528019.28</v>
      </c>
    </row>
    <row r="430" spans="1:6">
      <c r="A430" s="308">
        <v>7972</v>
      </c>
      <c r="B430" s="330" t="s">
        <v>724</v>
      </c>
      <c r="C430" s="332">
        <v>15211342738.299999</v>
      </c>
      <c r="D430" s="332">
        <v>22426057882.73</v>
      </c>
      <c r="E430" s="310">
        <v>47.429837513715164</v>
      </c>
      <c r="F430" s="332">
        <v>13253111672.27</v>
      </c>
    </row>
    <row r="431" spans="1:6">
      <c r="A431" s="308">
        <v>7973</v>
      </c>
      <c r="B431" s="330" t="s">
        <v>725</v>
      </c>
      <c r="C431" s="332">
        <v>2916366004.4499998</v>
      </c>
      <c r="D431" s="332">
        <v>3324063775.73</v>
      </c>
      <c r="E431" s="310">
        <v>13.979650381944714</v>
      </c>
      <c r="F431" s="332">
        <v>3170357254.6300001</v>
      </c>
    </row>
    <row r="432" spans="1:6" ht="30">
      <c r="A432" s="308">
        <v>7978</v>
      </c>
      <c r="B432" s="330" t="s">
        <v>1413</v>
      </c>
      <c r="C432" s="332">
        <v>3775395.17</v>
      </c>
      <c r="D432" s="332">
        <v>6276912.8700000001</v>
      </c>
      <c r="E432" s="310">
        <v>66.258433550944034</v>
      </c>
      <c r="F432" s="332">
        <v>6276912.8700000001</v>
      </c>
    </row>
    <row r="433" spans="1:7">
      <c r="A433" s="308">
        <v>7980</v>
      </c>
      <c r="B433" s="330" t="s">
        <v>1414</v>
      </c>
      <c r="C433" s="332">
        <v>268697182.27999997</v>
      </c>
      <c r="D433" s="332">
        <v>395725351.31</v>
      </c>
      <c r="E433" s="310">
        <v>47.275586573746949</v>
      </c>
      <c r="F433" s="332">
        <v>392913334.19</v>
      </c>
    </row>
    <row r="434" spans="1:7" ht="45">
      <c r="A434" s="308">
        <v>7981</v>
      </c>
      <c r="B434" s="330" t="s">
        <v>1415</v>
      </c>
      <c r="C434" s="332">
        <v>33056383.690000001</v>
      </c>
      <c r="D434" s="332">
        <v>33243646.18</v>
      </c>
      <c r="E434" s="310">
        <v>0.56649418084001657</v>
      </c>
      <c r="F434" s="332">
        <v>0</v>
      </c>
    </row>
    <row r="435" spans="1:7" ht="30">
      <c r="A435" s="308">
        <v>7984</v>
      </c>
      <c r="B435" s="330" t="s">
        <v>1416</v>
      </c>
      <c r="C435" s="332">
        <v>-7383617.0199999996</v>
      </c>
      <c r="D435" s="332">
        <v>-7633987.3899999997</v>
      </c>
      <c r="E435" s="310">
        <v>-3.3908905259010864</v>
      </c>
      <c r="F435" s="332">
        <v>-7676172.9100000001</v>
      </c>
    </row>
    <row r="436" spans="1:7">
      <c r="A436" s="308">
        <v>7986</v>
      </c>
      <c r="B436" s="330" t="s">
        <v>1417</v>
      </c>
      <c r="C436" s="332">
        <v>11611217949.879999</v>
      </c>
      <c r="D436" s="332">
        <v>12046238346.620001</v>
      </c>
      <c r="E436" s="310">
        <v>3.7465526753332332</v>
      </c>
      <c r="F436" s="332">
        <v>11682896458.549999</v>
      </c>
    </row>
    <row r="437" spans="1:7">
      <c r="A437" s="308">
        <v>7996</v>
      </c>
      <c r="B437" s="330" t="s">
        <v>2468</v>
      </c>
      <c r="C437" s="332">
        <v>0</v>
      </c>
      <c r="D437" s="332">
        <v>-330</v>
      </c>
      <c r="E437" s="310" t="s">
        <v>81</v>
      </c>
      <c r="F437" s="332">
        <v>-330</v>
      </c>
    </row>
    <row r="438" spans="1:7">
      <c r="A438" s="308"/>
      <c r="B438" s="333" t="s">
        <v>1418</v>
      </c>
      <c r="C438" s="334">
        <v>88430780840.799973</v>
      </c>
      <c r="D438" s="334">
        <v>102966330078.68997</v>
      </c>
      <c r="E438" s="313">
        <v>16.437205574445887</v>
      </c>
      <c r="F438" s="334">
        <v>71422147565.309998</v>
      </c>
    </row>
    <row r="439" spans="1:7" ht="35.450000000000003" customHeight="1" thickBot="1">
      <c r="A439" s="493" t="s">
        <v>2690</v>
      </c>
      <c r="B439" s="493"/>
      <c r="C439" s="338">
        <v>223616028528.43994</v>
      </c>
      <c r="D439" s="338">
        <v>246970568928.27997</v>
      </c>
      <c r="E439" s="339">
        <v>0.10444036840082664</v>
      </c>
      <c r="F439" s="338">
        <v>197494857579.76996</v>
      </c>
    </row>
    <row r="440" spans="1:7" ht="15.75" thickTop="1">
      <c r="A440" s="489" t="s">
        <v>115</v>
      </c>
      <c r="B440" s="489"/>
      <c r="C440" s="489"/>
      <c r="D440" s="489"/>
      <c r="E440" s="489"/>
      <c r="F440" s="489"/>
      <c r="G440" s="489"/>
    </row>
    <row r="441" spans="1:7" hidden="1"/>
    <row r="442" spans="1:7" hidden="1"/>
    <row r="443" spans="1:7" hidden="1"/>
    <row r="444" spans="1:7" hidden="1">
      <c r="E444" s="1"/>
    </row>
    <row r="445" spans="1:7" ht="49.5" hidden="1" customHeight="1">
      <c r="E445" s="1"/>
    </row>
    <row r="446" spans="1:7" hidden="1">
      <c r="E446" s="1"/>
    </row>
    <row r="447" spans="1:7" hidden="1">
      <c r="E447" s="1"/>
    </row>
    <row r="448" spans="1:7" hidden="1">
      <c r="E448" s="1"/>
    </row>
    <row r="449" spans="5:5" hidden="1">
      <c r="E449" s="1"/>
    </row>
    <row r="450" spans="5:5" hidden="1">
      <c r="E450" s="1"/>
    </row>
    <row r="451" spans="5:5" hidden="1">
      <c r="E451" s="1"/>
    </row>
    <row r="452" spans="5:5" hidden="1">
      <c r="E452" s="1"/>
    </row>
    <row r="453" spans="5:5" hidden="1">
      <c r="E453" s="1"/>
    </row>
    <row r="454" spans="5:5" hidden="1">
      <c r="E454" s="1"/>
    </row>
    <row r="455" spans="5:5" hidden="1">
      <c r="E455" s="1"/>
    </row>
    <row r="456" spans="5:5" hidden="1">
      <c r="E456" s="1"/>
    </row>
    <row r="457" spans="5:5" hidden="1">
      <c r="E457" s="1"/>
    </row>
    <row r="458" spans="5:5" hidden="1">
      <c r="E458" s="1"/>
    </row>
    <row r="459" spans="5:5" hidden="1">
      <c r="E459" s="1"/>
    </row>
    <row r="460" spans="5:5" hidden="1">
      <c r="E460" s="1"/>
    </row>
    <row r="461" spans="5:5" hidden="1">
      <c r="E461" s="1"/>
    </row>
    <row r="462" spans="5:5" hidden="1">
      <c r="E462" s="1"/>
    </row>
    <row r="463" spans="5:5" hidden="1">
      <c r="E463" s="1"/>
    </row>
    <row r="464" spans="5:5" hidden="1">
      <c r="E464" s="1"/>
    </row>
    <row r="465" spans="5:5" hidden="1">
      <c r="E465" s="1"/>
    </row>
    <row r="466" spans="5:5" hidden="1">
      <c r="E466" s="1"/>
    </row>
    <row r="467" spans="5:5" hidden="1">
      <c r="E467" s="1"/>
    </row>
    <row r="468" spans="5:5" hidden="1">
      <c r="E468" s="1"/>
    </row>
    <row r="469" spans="5:5" hidden="1">
      <c r="E469" s="1"/>
    </row>
    <row r="470" spans="5:5" hidden="1"/>
    <row r="471" spans="5:5" hidden="1"/>
    <row r="472" spans="5:5" hidden="1"/>
    <row r="473" spans="5:5" hidden="1"/>
    <row r="474" spans="5:5" hidden="1"/>
    <row r="475" spans="5:5" hidden="1"/>
    <row r="476" spans="5:5" hidden="1"/>
    <row r="477" spans="5:5" hidden="1"/>
    <row r="478" spans="5:5" hidden="1"/>
    <row r="479" spans="5:5" hidden="1"/>
    <row r="480" spans="5:5" hidden="1"/>
    <row r="481" hidden="1"/>
    <row r="482" hidden="1"/>
    <row r="483" hidden="1"/>
    <row r="484" hidden="1"/>
    <row r="485" hidden="1"/>
    <row r="486" hidden="1"/>
    <row r="487" hidden="1"/>
    <row r="488" hidden="1"/>
    <row r="489" hidden="1"/>
    <row r="490" hidden="1"/>
    <row r="491" hidden="1"/>
    <row r="492" hidden="1"/>
    <row r="493" hidden="1"/>
    <row r="494" hidden="1"/>
    <row r="495" hidden="1"/>
    <row r="496" hidden="1"/>
    <row r="497" hidden="1"/>
    <row r="498" hidden="1"/>
    <row r="499" hidden="1"/>
    <row r="500" hidden="1"/>
    <row r="501" hidden="1"/>
    <row r="502" hidden="1"/>
    <row r="503" hidden="1"/>
    <row r="504" hidden="1"/>
    <row r="505" hidden="1"/>
    <row r="506" hidden="1"/>
    <row r="507" hidden="1"/>
    <row r="508" hidden="1"/>
    <row r="509" hidden="1"/>
    <row r="510" hidden="1"/>
    <row r="511" hidden="1"/>
    <row r="512"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sheetData>
  <customSheetViews>
    <customSheetView guid="{85C796D9-9862-45FD-9C76-C539D15E6DB8}" showPageBreaks="1" fitToPage="1" hiddenRows="1" hiddenColumns="1">
      <selection sqref="A1:F1"/>
      <rowBreaks count="8" manualBreakCount="8">
        <brk id="42" max="16383" man="1"/>
        <brk id="95" max="16383" man="1"/>
        <brk id="149" max="16383" man="1"/>
        <brk id="198" max="16383" man="1"/>
        <brk id="250" max="16383" man="1"/>
        <brk id="306" max="16383" man="1"/>
        <brk id="364" max="5" man="1"/>
        <brk id="416" max="5" man="1"/>
      </rowBreaks>
      <pageMargins left="0.5" right="0.5" top="1" bottom="1" header="0.5" footer="0.5"/>
      <printOptions horizontalCentered="1"/>
      <pageSetup scale="60" fitToHeight="0" orientation="portrait" horizontalDpi="1200" verticalDpi="1200" r:id="rId1"/>
      <headerFooter>
        <oddFooter>&amp;CThe State of Texas    -    2016 ANNUAL CASH REPORT
&amp;P</oddFooter>
      </headerFooter>
    </customSheetView>
    <customSheetView guid="{BE2CF08A-2A64-484B-8025-AFF180C9E95D}" fitToPage="1" hiddenRows="1" hiddenColumns="1">
      <selection sqref="A1:F1"/>
      <rowBreaks count="8" manualBreakCount="8">
        <brk id="42" max="16383" man="1"/>
        <brk id="95" max="16383" man="1"/>
        <brk id="149" max="16383" man="1"/>
        <brk id="198" max="16383" man="1"/>
        <brk id="250" max="16383" man="1"/>
        <brk id="306" max="16383" man="1"/>
        <brk id="364" max="5" man="1"/>
        <brk id="416" max="5" man="1"/>
      </rowBreaks>
      <pageMargins left="0.5" right="0.5" top="1" bottom="1" header="0.5" footer="0.5"/>
      <printOptions horizontalCentered="1"/>
      <pageSetup scale="60" fitToHeight="0" orientation="portrait" horizontalDpi="1200" verticalDpi="1200" r:id="rId2"/>
      <headerFooter>
        <oddFooter>&amp;CThe State of Texas    -    2016 ANNUAL CASH REPORT
&amp;P</oddFooter>
      </headerFooter>
    </customSheetView>
  </customSheetViews>
  <mergeCells count="3">
    <mergeCell ref="A1:F1"/>
    <mergeCell ref="A439:B439"/>
    <mergeCell ref="A440:G440"/>
  </mergeCells>
  <printOptions horizontalCentered="1"/>
  <pageMargins left="0.5" right="0.5" top="1" bottom="1" header="0.5" footer="0.5"/>
  <pageSetup scale="60" fitToHeight="0" orientation="portrait" horizontalDpi="1200" verticalDpi="1200" r:id="rId3"/>
  <headerFooter>
    <oddFooter>&amp;CThe State of Texas    -    2016 ANNUAL CASH REPORT
&amp;P</oddFooter>
  </headerFooter>
  <rowBreaks count="8" manualBreakCount="8">
    <brk id="42" max="16383" man="1"/>
    <brk id="95" max="16383" man="1"/>
    <brk id="149" max="16383" man="1"/>
    <brk id="198" max="16383" man="1"/>
    <brk id="250" max="16383" man="1"/>
    <brk id="306" max="16383" man="1"/>
    <brk id="364" max="5" man="1"/>
    <brk id="416" max="5"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tabColor rgb="FF00B0F0"/>
    <pageSetUpPr fitToPage="1"/>
  </sheetPr>
  <dimension ref="A1:J233"/>
  <sheetViews>
    <sheetView zoomScaleNormal="100" zoomScaleSheetLayoutView="64" workbookViewId="0">
      <selection sqref="A1:F1"/>
    </sheetView>
  </sheetViews>
  <sheetFormatPr defaultColWidth="0" defaultRowHeight="15" zeroHeight="1"/>
  <cols>
    <col min="1" max="1" width="10" style="269" customWidth="1"/>
    <col min="2" max="2" width="61.140625" style="1" customWidth="1"/>
    <col min="3" max="6" width="28.5703125" style="1" customWidth="1"/>
    <col min="7" max="16384" width="9.140625" style="1" hidden="1"/>
  </cols>
  <sheetData>
    <row r="1" spans="1:10" ht="117" customHeight="1">
      <c r="A1" s="487" t="s">
        <v>2698</v>
      </c>
      <c r="B1" s="490"/>
      <c r="C1" s="490"/>
      <c r="D1" s="490"/>
      <c r="E1" s="490"/>
      <c r="F1" s="490"/>
    </row>
    <row r="2" spans="1:10" ht="29.25" customHeight="1">
      <c r="A2" s="237" t="s">
        <v>803</v>
      </c>
      <c r="B2" s="301"/>
      <c r="C2" s="329" t="s">
        <v>1419</v>
      </c>
      <c r="D2" s="303" t="s">
        <v>1420</v>
      </c>
      <c r="E2" s="303" t="s">
        <v>1421</v>
      </c>
      <c r="F2" s="303" t="s">
        <v>1422</v>
      </c>
    </row>
    <row r="3" spans="1:10" ht="34.5" customHeight="1">
      <c r="A3" s="274" t="s">
        <v>806</v>
      </c>
      <c r="B3" s="341"/>
    </row>
    <row r="4" spans="1:10" ht="18" customHeight="1">
      <c r="A4" s="256">
        <v>101</v>
      </c>
      <c r="B4" s="342" t="s">
        <v>807</v>
      </c>
      <c r="C4" s="343">
        <v>33261.269999999997</v>
      </c>
      <c r="D4" s="343">
        <v>72505.570000000007</v>
      </c>
      <c r="E4" s="343">
        <v>39720918.740000002</v>
      </c>
      <c r="F4" s="344">
        <v>311119.07</v>
      </c>
      <c r="H4" s="353"/>
      <c r="I4" s="353"/>
      <c r="J4" s="353"/>
    </row>
    <row r="5" spans="1:10" ht="18" customHeight="1">
      <c r="A5" s="256">
        <v>102</v>
      </c>
      <c r="B5" s="342" t="s">
        <v>808</v>
      </c>
      <c r="C5" s="345">
        <v>203856.38</v>
      </c>
      <c r="D5" s="345">
        <v>55103.07</v>
      </c>
      <c r="E5" s="345">
        <v>46694106.469999999</v>
      </c>
      <c r="F5" s="345">
        <v>458665.94</v>
      </c>
    </row>
    <row r="6" spans="1:10" ht="18" customHeight="1">
      <c r="A6" s="256">
        <v>103</v>
      </c>
      <c r="B6" s="342" t="s">
        <v>809</v>
      </c>
      <c r="C6" s="345">
        <v>3917.04</v>
      </c>
      <c r="D6" s="345">
        <v>57558.86</v>
      </c>
      <c r="E6" s="345">
        <v>44462578.380000003</v>
      </c>
      <c r="F6" s="345">
        <v>568657.24</v>
      </c>
    </row>
    <row r="7" spans="1:10" ht="18" customHeight="1">
      <c r="A7" s="256">
        <v>104</v>
      </c>
      <c r="B7" s="342" t="s">
        <v>810</v>
      </c>
      <c r="C7" s="345">
        <v>700</v>
      </c>
      <c r="D7" s="345">
        <v>14278.64</v>
      </c>
      <c r="E7" s="345">
        <v>16513361.109999999</v>
      </c>
      <c r="F7" s="345">
        <v>149792.24</v>
      </c>
    </row>
    <row r="8" spans="1:10" ht="18" customHeight="1">
      <c r="A8" s="256">
        <v>105</v>
      </c>
      <c r="B8" s="342" t="s">
        <v>811</v>
      </c>
      <c r="C8" s="345">
        <v>876.65</v>
      </c>
      <c r="D8" s="345">
        <v>314.58999999999997</v>
      </c>
      <c r="E8" s="345">
        <v>1880530.68</v>
      </c>
      <c r="F8" s="345">
        <v>12134.64</v>
      </c>
    </row>
    <row r="9" spans="1:10" ht="18" customHeight="1">
      <c r="A9" s="256">
        <v>107</v>
      </c>
      <c r="B9" s="342" t="s">
        <v>812</v>
      </c>
      <c r="C9" s="345">
        <v>0</v>
      </c>
      <c r="D9" s="345">
        <v>0</v>
      </c>
      <c r="E9" s="345">
        <v>146746.54</v>
      </c>
      <c r="F9" s="345">
        <v>0</v>
      </c>
    </row>
    <row r="10" spans="1:10" ht="18" customHeight="1">
      <c r="A10" s="256">
        <v>116</v>
      </c>
      <c r="B10" s="342" t="s">
        <v>813</v>
      </c>
      <c r="C10" s="345">
        <v>474691.45</v>
      </c>
      <c r="D10" s="345">
        <v>410872</v>
      </c>
      <c r="E10" s="345">
        <v>2986363.75</v>
      </c>
      <c r="F10" s="345">
        <v>13646.83</v>
      </c>
    </row>
    <row r="11" spans="1:10" ht="18" customHeight="1">
      <c r="A11" s="256">
        <v>308</v>
      </c>
      <c r="B11" s="342" t="s">
        <v>814</v>
      </c>
      <c r="C11" s="345">
        <v>1432842.94</v>
      </c>
      <c r="D11" s="345">
        <v>4436143.0999999996</v>
      </c>
      <c r="E11" s="345">
        <v>24510436.109999999</v>
      </c>
      <c r="F11" s="345">
        <v>149898.88</v>
      </c>
    </row>
    <row r="12" spans="1:10" ht="18" customHeight="1">
      <c r="A12" s="346"/>
      <c r="B12" s="342" t="s">
        <v>815</v>
      </c>
      <c r="C12" s="334">
        <v>2150145.73</v>
      </c>
      <c r="D12" s="334">
        <v>5046775.83</v>
      </c>
      <c r="E12" s="334">
        <v>176915041.77999997</v>
      </c>
      <c r="F12" s="334">
        <v>1663914.8399999999</v>
      </c>
    </row>
    <row r="13" spans="1:10" ht="36" customHeight="1">
      <c r="A13" s="274" t="s">
        <v>816</v>
      </c>
      <c r="C13" s="345"/>
      <c r="D13" s="345"/>
      <c r="E13" s="345"/>
      <c r="F13" s="345"/>
    </row>
    <row r="14" spans="1:10" ht="18" customHeight="1">
      <c r="A14" s="256">
        <v>201</v>
      </c>
      <c r="B14" s="342" t="s">
        <v>817</v>
      </c>
      <c r="C14" s="345">
        <v>21211916.23</v>
      </c>
      <c r="D14" s="345">
        <v>12099165</v>
      </c>
      <c r="E14" s="345">
        <v>58848331.920000002</v>
      </c>
      <c r="F14" s="345">
        <v>543605.93999999994</v>
      </c>
    </row>
    <row r="15" spans="1:10" ht="18" customHeight="1">
      <c r="A15" s="256">
        <v>211</v>
      </c>
      <c r="B15" s="342" t="s">
        <v>818</v>
      </c>
      <c r="C15" s="345">
        <v>11450076.369999999</v>
      </c>
      <c r="D15" s="345">
        <v>30000</v>
      </c>
      <c r="E15" s="345">
        <v>18088787.600000001</v>
      </c>
      <c r="F15" s="345">
        <v>34469.35</v>
      </c>
    </row>
    <row r="16" spans="1:10" ht="18" customHeight="1">
      <c r="A16" s="256">
        <v>212</v>
      </c>
      <c r="B16" s="342" t="s">
        <v>819</v>
      </c>
      <c r="C16" s="345">
        <v>63384776</v>
      </c>
      <c r="D16" s="345">
        <v>12625356.23</v>
      </c>
      <c r="E16" s="345">
        <v>87756921.549999997</v>
      </c>
      <c r="F16" s="345">
        <v>1110140.82</v>
      </c>
    </row>
    <row r="17" spans="1:6" ht="18" customHeight="1">
      <c r="A17" s="256">
        <v>213</v>
      </c>
      <c r="B17" s="342" t="s">
        <v>820</v>
      </c>
      <c r="C17" s="345">
        <v>987.92</v>
      </c>
      <c r="D17" s="345">
        <v>22500</v>
      </c>
      <c r="E17" s="345">
        <v>498227.1</v>
      </c>
      <c r="F17" s="345">
        <v>17076.400000000001</v>
      </c>
    </row>
    <row r="18" spans="1:6" ht="18" customHeight="1">
      <c r="A18" s="256">
        <v>215</v>
      </c>
      <c r="B18" s="342" t="s">
        <v>821</v>
      </c>
      <c r="C18" s="345">
        <v>0</v>
      </c>
      <c r="D18" s="345">
        <v>0</v>
      </c>
      <c r="E18" s="345">
        <v>1659044.99</v>
      </c>
      <c r="F18" s="345">
        <v>54235.25</v>
      </c>
    </row>
    <row r="19" spans="1:6" ht="18" customHeight="1">
      <c r="A19" s="256">
        <v>221</v>
      </c>
      <c r="B19" s="342" t="s">
        <v>822</v>
      </c>
      <c r="C19" s="345">
        <v>92993.23</v>
      </c>
      <c r="D19" s="345">
        <v>50346.39</v>
      </c>
      <c r="E19" s="345">
        <v>5617126.5300000003</v>
      </c>
      <c r="F19" s="345">
        <v>191554.93</v>
      </c>
    </row>
    <row r="20" spans="1:6" ht="18" customHeight="1">
      <c r="A20" s="256">
        <v>222</v>
      </c>
      <c r="B20" s="342" t="s">
        <v>823</v>
      </c>
      <c r="C20" s="345">
        <v>40387.919999999998</v>
      </c>
      <c r="D20" s="345">
        <v>54038.66</v>
      </c>
      <c r="E20" s="345">
        <v>4588185.28</v>
      </c>
      <c r="F20" s="345">
        <v>4137.29</v>
      </c>
    </row>
    <row r="21" spans="1:6" ht="18" customHeight="1">
      <c r="A21" s="256">
        <v>223</v>
      </c>
      <c r="B21" s="342" t="s">
        <v>824</v>
      </c>
      <c r="C21" s="345">
        <v>52575.01</v>
      </c>
      <c r="D21" s="345">
        <v>35500</v>
      </c>
      <c r="E21" s="345">
        <v>3919472.21</v>
      </c>
      <c r="F21" s="345">
        <v>7881.16</v>
      </c>
    </row>
    <row r="22" spans="1:6" ht="18" customHeight="1">
      <c r="A22" s="256">
        <v>224</v>
      </c>
      <c r="B22" s="342" t="s">
        <v>825</v>
      </c>
      <c r="C22" s="345">
        <v>61194.23</v>
      </c>
      <c r="D22" s="345">
        <v>42000</v>
      </c>
      <c r="E22" s="345">
        <v>4449864.4000000004</v>
      </c>
      <c r="F22" s="345">
        <v>4508.78</v>
      </c>
    </row>
    <row r="23" spans="1:6" ht="18" customHeight="1">
      <c r="A23" s="256">
        <v>225</v>
      </c>
      <c r="B23" s="342" t="s">
        <v>826</v>
      </c>
      <c r="C23" s="345">
        <v>104367.85</v>
      </c>
      <c r="D23" s="345">
        <v>0</v>
      </c>
      <c r="E23" s="345">
        <v>7988774.04</v>
      </c>
      <c r="F23" s="345">
        <v>6124.57</v>
      </c>
    </row>
    <row r="24" spans="1:6" ht="18" customHeight="1">
      <c r="A24" s="256">
        <v>226</v>
      </c>
      <c r="B24" s="342" t="s">
        <v>827</v>
      </c>
      <c r="C24" s="345">
        <v>13322.04</v>
      </c>
      <c r="D24" s="345">
        <v>0</v>
      </c>
      <c r="E24" s="345">
        <v>2047589.46</v>
      </c>
      <c r="F24" s="345">
        <v>1582.86</v>
      </c>
    </row>
    <row r="25" spans="1:6" ht="18" customHeight="1">
      <c r="A25" s="256">
        <v>227</v>
      </c>
      <c r="B25" s="342" t="s">
        <v>828</v>
      </c>
      <c r="C25" s="345">
        <v>16544.87</v>
      </c>
      <c r="D25" s="345">
        <v>0</v>
      </c>
      <c r="E25" s="345">
        <v>2508858.79</v>
      </c>
      <c r="F25" s="345">
        <v>30130.12</v>
      </c>
    </row>
    <row r="26" spans="1:6" ht="18" customHeight="1">
      <c r="A26" s="256">
        <v>228</v>
      </c>
      <c r="B26" s="342" t="s">
        <v>829</v>
      </c>
      <c r="C26" s="345">
        <v>23159.59</v>
      </c>
      <c r="D26" s="345">
        <v>27000</v>
      </c>
      <c r="E26" s="345">
        <v>2083594.73</v>
      </c>
      <c r="F26" s="345">
        <v>1646.32</v>
      </c>
    </row>
    <row r="27" spans="1:6" ht="18" customHeight="1">
      <c r="A27" s="256">
        <v>229</v>
      </c>
      <c r="B27" s="342" t="s">
        <v>830</v>
      </c>
      <c r="C27" s="345">
        <v>29984.5</v>
      </c>
      <c r="D27" s="345">
        <v>0</v>
      </c>
      <c r="E27" s="345">
        <v>2568841.13</v>
      </c>
      <c r="F27" s="345">
        <v>3280.47</v>
      </c>
    </row>
    <row r="28" spans="1:6" ht="18" customHeight="1">
      <c r="A28" s="256">
        <v>230</v>
      </c>
      <c r="B28" s="342" t="s">
        <v>831</v>
      </c>
      <c r="C28" s="345">
        <v>19901.84</v>
      </c>
      <c r="D28" s="345">
        <v>205</v>
      </c>
      <c r="E28" s="345">
        <v>1885696.85</v>
      </c>
      <c r="F28" s="345">
        <v>1783.6</v>
      </c>
    </row>
    <row r="29" spans="1:6" ht="18" customHeight="1">
      <c r="A29" s="256">
        <v>231</v>
      </c>
      <c r="B29" s="342" t="s">
        <v>832</v>
      </c>
      <c r="C29" s="345">
        <v>14649.64</v>
      </c>
      <c r="D29" s="345">
        <v>-123.2</v>
      </c>
      <c r="E29" s="345">
        <v>1792900.42</v>
      </c>
      <c r="F29" s="345">
        <v>2140.46</v>
      </c>
    </row>
    <row r="30" spans="1:6" ht="18" customHeight="1">
      <c r="A30" s="256">
        <v>232</v>
      </c>
      <c r="B30" s="342" t="s">
        <v>833</v>
      </c>
      <c r="C30" s="345">
        <v>15132</v>
      </c>
      <c r="D30" s="345">
        <v>0</v>
      </c>
      <c r="E30" s="345">
        <v>2039775.16</v>
      </c>
      <c r="F30" s="345">
        <v>1566.92</v>
      </c>
    </row>
    <row r="31" spans="1:6" ht="18" customHeight="1">
      <c r="A31" s="256">
        <v>233</v>
      </c>
      <c r="B31" s="342" t="s">
        <v>834</v>
      </c>
      <c r="C31" s="345">
        <v>43081.120000000003</v>
      </c>
      <c r="D31" s="345">
        <v>36000</v>
      </c>
      <c r="E31" s="345">
        <v>3714126.99</v>
      </c>
      <c r="F31" s="345">
        <v>12693.64</v>
      </c>
    </row>
    <row r="32" spans="1:6" ht="18" customHeight="1">
      <c r="A32" s="256">
        <v>234</v>
      </c>
      <c r="B32" s="342" t="s">
        <v>835</v>
      </c>
      <c r="C32" s="345">
        <v>91800.89</v>
      </c>
      <c r="D32" s="345">
        <v>190904.94</v>
      </c>
      <c r="E32" s="345">
        <v>6008957.9900000002</v>
      </c>
      <c r="F32" s="345">
        <v>101727.15</v>
      </c>
    </row>
    <row r="33" spans="1:6" ht="18" customHeight="1">
      <c r="A33" s="256">
        <v>241</v>
      </c>
      <c r="B33" s="347" t="s">
        <v>2517</v>
      </c>
      <c r="C33" s="345">
        <v>82282353.349999994</v>
      </c>
      <c r="D33" s="345">
        <v>12003403.380000001</v>
      </c>
      <c r="E33" s="345">
        <v>178310807.5</v>
      </c>
      <c r="F33" s="345">
        <v>17110831.52</v>
      </c>
    </row>
    <row r="34" spans="1:6" ht="18" customHeight="1">
      <c r="A34" s="256">
        <v>242</v>
      </c>
      <c r="B34" s="342" t="s">
        <v>836</v>
      </c>
      <c r="C34" s="345">
        <v>0</v>
      </c>
      <c r="D34" s="345">
        <v>0</v>
      </c>
      <c r="E34" s="345">
        <v>1366063.94</v>
      </c>
      <c r="F34" s="345">
        <v>16456.830000000002</v>
      </c>
    </row>
    <row r="35" spans="1:6" ht="18" customHeight="1">
      <c r="A35" s="346">
        <v>243</v>
      </c>
      <c r="B35" s="346" t="s">
        <v>837</v>
      </c>
      <c r="C35" s="345">
        <v>14914.44</v>
      </c>
      <c r="D35" s="345">
        <v>417.38</v>
      </c>
      <c r="E35" s="345">
        <v>1117882.17</v>
      </c>
      <c r="F35" s="345">
        <v>6038.04</v>
      </c>
    </row>
    <row r="36" spans="1:6" ht="18" customHeight="1">
      <c r="A36" s="275">
        <v>360</v>
      </c>
      <c r="B36" s="1" t="s">
        <v>838</v>
      </c>
      <c r="C36" s="345">
        <v>37772</v>
      </c>
      <c r="D36" s="345">
        <v>5819305.0800000001</v>
      </c>
      <c r="E36" s="345">
        <v>13750971.810000001</v>
      </c>
      <c r="F36" s="345">
        <v>206319.73</v>
      </c>
    </row>
    <row r="37" spans="1:6" ht="18" customHeight="1">
      <c r="A37" s="256"/>
      <c r="B37" s="342" t="s">
        <v>839</v>
      </c>
      <c r="C37" s="334">
        <v>179001891.04000002</v>
      </c>
      <c r="D37" s="334">
        <v>43036018.860000007</v>
      </c>
      <c r="E37" s="334">
        <v>412610802.56</v>
      </c>
      <c r="F37" s="334">
        <v>19469932.149999999</v>
      </c>
    </row>
    <row r="38" spans="1:6" ht="36" customHeight="1">
      <c r="A38" s="274" t="s">
        <v>840</v>
      </c>
      <c r="C38" s="345"/>
      <c r="D38" s="345"/>
      <c r="E38" s="345"/>
      <c r="F38" s="345"/>
    </row>
    <row r="39" spans="1:6" ht="18" customHeight="1">
      <c r="A39" s="256">
        <v>300</v>
      </c>
      <c r="B39" s="342" t="s">
        <v>95</v>
      </c>
      <c r="C39" s="345">
        <v>268971076.72000003</v>
      </c>
      <c r="D39" s="345">
        <v>824006766.00999999</v>
      </c>
      <c r="E39" s="345">
        <v>438614994.30000001</v>
      </c>
      <c r="F39" s="345">
        <v>507641677.45999998</v>
      </c>
    </row>
    <row r="40" spans="1:6" ht="18" customHeight="1">
      <c r="A40" s="256">
        <v>301</v>
      </c>
      <c r="B40" s="342" t="s">
        <v>841</v>
      </c>
      <c r="C40" s="345">
        <v>7630.89</v>
      </c>
      <c r="D40" s="345">
        <v>1559.88</v>
      </c>
      <c r="E40" s="345">
        <v>16294914.539999999</v>
      </c>
      <c r="F40" s="345">
        <v>216935.34</v>
      </c>
    </row>
    <row r="41" spans="1:6" ht="18" customHeight="1">
      <c r="A41" s="256">
        <v>302</v>
      </c>
      <c r="B41" s="342" t="s">
        <v>93</v>
      </c>
      <c r="C41" s="345">
        <v>5576075593.6199999</v>
      </c>
      <c r="D41" s="345">
        <v>-19019363.859999999</v>
      </c>
      <c r="E41" s="345">
        <v>5505903783.5699997</v>
      </c>
      <c r="F41" s="345">
        <v>135459982.91</v>
      </c>
    </row>
    <row r="42" spans="1:6" ht="18" customHeight="1">
      <c r="A42" s="256">
        <v>303</v>
      </c>
      <c r="B42" s="342" t="s">
        <v>842</v>
      </c>
      <c r="C42" s="345">
        <v>6984780.8399999999</v>
      </c>
      <c r="D42" s="345">
        <v>350375372.81</v>
      </c>
      <c r="E42" s="345">
        <v>157791829.16</v>
      </c>
      <c r="F42" s="345">
        <v>178698637.47999999</v>
      </c>
    </row>
    <row r="43" spans="1:6" ht="18" customHeight="1">
      <c r="A43" s="256">
        <v>304</v>
      </c>
      <c r="B43" s="342" t="s">
        <v>843</v>
      </c>
      <c r="C43" s="345">
        <v>28374750.82</v>
      </c>
      <c r="D43" s="345">
        <v>1133575.54</v>
      </c>
      <c r="E43" s="345">
        <v>351227724.66000003</v>
      </c>
      <c r="F43" s="345">
        <v>18276245.890000001</v>
      </c>
    </row>
    <row r="44" spans="1:6" ht="18" customHeight="1">
      <c r="A44" s="256">
        <v>306</v>
      </c>
      <c r="B44" s="342" t="s">
        <v>844</v>
      </c>
      <c r="C44" s="345">
        <v>14019920.539999999</v>
      </c>
      <c r="D44" s="345">
        <v>3393584.27</v>
      </c>
      <c r="E44" s="345">
        <v>31840737.07</v>
      </c>
      <c r="F44" s="345">
        <v>2748236.34</v>
      </c>
    </row>
    <row r="45" spans="1:6" ht="18" customHeight="1">
      <c r="A45" s="256">
        <v>307</v>
      </c>
      <c r="B45" s="342" t="s">
        <v>845</v>
      </c>
      <c r="C45" s="345">
        <v>137848015.27000001</v>
      </c>
      <c r="D45" s="345">
        <v>-103098964.90000001</v>
      </c>
      <c r="E45" s="345">
        <v>35756583.049999997</v>
      </c>
      <c r="F45" s="345">
        <v>2746547.7</v>
      </c>
    </row>
    <row r="46" spans="1:6" ht="18" customHeight="1">
      <c r="A46" s="256">
        <v>311</v>
      </c>
      <c r="B46" s="342" t="s">
        <v>1423</v>
      </c>
      <c r="C46" s="345">
        <v>262129859.30000001</v>
      </c>
      <c r="D46" s="345">
        <v>15248462543.9</v>
      </c>
      <c r="E46" s="345">
        <v>215291131.58000001</v>
      </c>
      <c r="F46" s="345">
        <v>15285197043.98</v>
      </c>
    </row>
    <row r="47" spans="1:6" ht="18" customHeight="1">
      <c r="A47" s="256">
        <v>313</v>
      </c>
      <c r="B47" s="342" t="s">
        <v>846</v>
      </c>
      <c r="C47" s="345">
        <v>69458336.049999997</v>
      </c>
      <c r="D47" s="345">
        <v>275017647.61000001</v>
      </c>
      <c r="E47" s="345">
        <v>354867096.16000003</v>
      </c>
      <c r="F47" s="345">
        <v>885476.92</v>
      </c>
    </row>
    <row r="48" spans="1:6" ht="18" customHeight="1">
      <c r="A48" s="256">
        <v>332</v>
      </c>
      <c r="B48" s="342" t="s">
        <v>92</v>
      </c>
      <c r="C48" s="345">
        <v>238267456.02000001</v>
      </c>
      <c r="D48" s="345">
        <v>18572294.98</v>
      </c>
      <c r="E48" s="345">
        <v>255380285.80000001</v>
      </c>
      <c r="F48" s="345">
        <v>5720030.5599999996</v>
      </c>
    </row>
    <row r="49" spans="1:6" ht="18" customHeight="1">
      <c r="A49" s="256">
        <v>347</v>
      </c>
      <c r="B49" s="342" t="s">
        <v>847</v>
      </c>
      <c r="C49" s="345">
        <v>6348621.0499999998</v>
      </c>
      <c r="D49" s="345">
        <v>789459688.32000005</v>
      </c>
      <c r="E49" s="345">
        <v>109418178.75</v>
      </c>
      <c r="F49" s="345">
        <v>861301268.22000003</v>
      </c>
    </row>
    <row r="50" spans="1:6" ht="18" customHeight="1">
      <c r="A50" s="256">
        <v>352</v>
      </c>
      <c r="B50" s="342" t="s">
        <v>848</v>
      </c>
      <c r="C50" s="345">
        <v>1272873.2</v>
      </c>
      <c r="D50" s="345">
        <v>-1272873.2</v>
      </c>
      <c r="E50" s="345">
        <v>951834.61</v>
      </c>
      <c r="F50" s="345">
        <v>15733.86</v>
      </c>
    </row>
    <row r="51" spans="1:6" ht="18" customHeight="1">
      <c r="A51" s="256">
        <v>356</v>
      </c>
      <c r="B51" s="342" t="s">
        <v>849</v>
      </c>
      <c r="C51" s="345">
        <v>1258519.01</v>
      </c>
      <c r="D51" s="345">
        <v>-1226759.3600000001</v>
      </c>
      <c r="E51" s="345">
        <v>3196665.46</v>
      </c>
      <c r="F51" s="345">
        <v>58534.71</v>
      </c>
    </row>
    <row r="52" spans="1:6" ht="18" customHeight="1">
      <c r="A52" s="256">
        <v>362</v>
      </c>
      <c r="B52" s="342" t="s">
        <v>850</v>
      </c>
      <c r="C52" s="345">
        <v>2293711573.5599999</v>
      </c>
      <c r="D52" s="345">
        <v>375028472.75</v>
      </c>
      <c r="E52" s="345">
        <v>866723842.32000005</v>
      </c>
      <c r="F52" s="345">
        <v>1838759460.47</v>
      </c>
    </row>
    <row r="53" spans="1:6" ht="18" customHeight="1">
      <c r="A53" s="256">
        <v>475</v>
      </c>
      <c r="B53" s="342" t="s">
        <v>851</v>
      </c>
      <c r="C53" s="345">
        <v>0</v>
      </c>
      <c r="D53" s="345">
        <v>10075</v>
      </c>
      <c r="E53" s="345">
        <v>2034707.19</v>
      </c>
      <c r="F53" s="345">
        <v>40272.47</v>
      </c>
    </row>
    <row r="54" spans="1:6" ht="18" customHeight="1">
      <c r="A54" s="256">
        <v>477</v>
      </c>
      <c r="B54" s="342" t="s">
        <v>852</v>
      </c>
      <c r="C54" s="345">
        <v>165814292.08000001</v>
      </c>
      <c r="D54" s="345">
        <v>260774504.33000001</v>
      </c>
      <c r="E54" s="345">
        <v>171475950.49000001</v>
      </c>
      <c r="F54" s="345">
        <v>264578067.75999999</v>
      </c>
    </row>
    <row r="55" spans="1:6" ht="18" customHeight="1">
      <c r="A55" s="256">
        <v>479</v>
      </c>
      <c r="B55" s="342" t="s">
        <v>853</v>
      </c>
      <c r="C55" s="345">
        <v>651326.24</v>
      </c>
      <c r="D55" s="345">
        <v>51686422.719999999</v>
      </c>
      <c r="E55" s="345">
        <v>50067709.850000001</v>
      </c>
      <c r="F55" s="345">
        <v>1133049.96</v>
      </c>
    </row>
    <row r="56" spans="1:6" ht="18" customHeight="1">
      <c r="A56" s="256">
        <v>808</v>
      </c>
      <c r="B56" s="342" t="s">
        <v>854</v>
      </c>
      <c r="C56" s="345">
        <v>4332421.5599999996</v>
      </c>
      <c r="D56" s="345">
        <v>38105016.909999996</v>
      </c>
      <c r="E56" s="345">
        <v>32927954.640000001</v>
      </c>
      <c r="F56" s="345">
        <v>17908963.43</v>
      </c>
    </row>
    <row r="57" spans="1:6" ht="18" customHeight="1">
      <c r="A57" s="256">
        <v>809</v>
      </c>
      <c r="B57" s="342" t="s">
        <v>855</v>
      </c>
      <c r="C57" s="345">
        <v>419699.66</v>
      </c>
      <c r="D57" s="345">
        <v>30114674.379999999</v>
      </c>
      <c r="E57" s="345">
        <v>23043474.239999998</v>
      </c>
      <c r="F57" s="345">
        <v>24037275.510000002</v>
      </c>
    </row>
    <row r="58" spans="1:6" ht="18" customHeight="1">
      <c r="A58" s="256">
        <v>813</v>
      </c>
      <c r="B58" s="342" t="s">
        <v>856</v>
      </c>
      <c r="C58" s="345">
        <v>1778158.67</v>
      </c>
      <c r="D58" s="345">
        <v>0</v>
      </c>
      <c r="E58" s="345">
        <v>6883229.4100000001</v>
      </c>
      <c r="F58" s="345">
        <v>108192.92</v>
      </c>
    </row>
    <row r="59" spans="1:6" ht="18" customHeight="1">
      <c r="A59" s="256">
        <v>902</v>
      </c>
      <c r="B59" s="342" t="s">
        <v>857</v>
      </c>
      <c r="C59" s="345">
        <v>56765730801.300003</v>
      </c>
      <c r="D59" s="345">
        <v>28055427350.09</v>
      </c>
      <c r="E59" s="345">
        <v>705313360.78999996</v>
      </c>
      <c r="F59" s="345">
        <v>52766906461.120003</v>
      </c>
    </row>
    <row r="60" spans="1:6" ht="18" customHeight="1">
      <c r="A60" s="256">
        <v>903</v>
      </c>
      <c r="B60" s="342" t="s">
        <v>1424</v>
      </c>
      <c r="C60" s="345">
        <v>0</v>
      </c>
      <c r="D60" s="345">
        <v>846946977</v>
      </c>
      <c r="E60" s="345">
        <v>0</v>
      </c>
      <c r="F60" s="345">
        <v>846946977</v>
      </c>
    </row>
    <row r="61" spans="1:6" ht="18" customHeight="1">
      <c r="A61" s="256">
        <v>907</v>
      </c>
      <c r="B61" s="342" t="s">
        <v>858</v>
      </c>
      <c r="C61" s="345">
        <v>20083657.25</v>
      </c>
      <c r="D61" s="345">
        <v>108429212.86</v>
      </c>
      <c r="E61" s="345">
        <v>10628283.140000001</v>
      </c>
      <c r="F61" s="345">
        <v>104909887.88</v>
      </c>
    </row>
    <row r="62" spans="1:6" ht="18" customHeight="1">
      <c r="A62" s="256">
        <v>908</v>
      </c>
      <c r="B62" s="342" t="s">
        <v>2469</v>
      </c>
      <c r="C62" s="345">
        <v>3782.06</v>
      </c>
      <c r="D62" s="345">
        <v>0</v>
      </c>
      <c r="E62" s="345">
        <v>0</v>
      </c>
      <c r="F62" s="345">
        <v>0</v>
      </c>
    </row>
    <row r="63" spans="1:6" ht="18" customHeight="1">
      <c r="A63" s="346">
        <v>930</v>
      </c>
      <c r="B63" s="346" t="s">
        <v>859</v>
      </c>
      <c r="C63" s="345">
        <v>0</v>
      </c>
      <c r="D63" s="345">
        <v>12162920.640000001</v>
      </c>
      <c r="E63" s="345">
        <v>12169766.189999999</v>
      </c>
      <c r="F63" s="345">
        <v>0</v>
      </c>
    </row>
    <row r="64" spans="1:6" ht="18" customHeight="1">
      <c r="A64" s="256"/>
      <c r="B64" s="342" t="s">
        <v>860</v>
      </c>
      <c r="C64" s="334">
        <v>65863543145.709999</v>
      </c>
      <c r="D64" s="334">
        <v>47164490698.680008</v>
      </c>
      <c r="E64" s="334">
        <v>9357804036.9699993</v>
      </c>
      <c r="F64" s="334">
        <v>72864294959.889999</v>
      </c>
    </row>
    <row r="65" spans="1:6" ht="36" customHeight="1">
      <c r="A65" s="274" t="s">
        <v>861</v>
      </c>
      <c r="C65" s="345"/>
      <c r="D65" s="345"/>
      <c r="E65" s="345"/>
      <c r="F65" s="345"/>
    </row>
    <row r="66" spans="1:6" ht="18" customHeight="1">
      <c r="A66" s="256">
        <v>312</v>
      </c>
      <c r="B66" s="342" t="s">
        <v>862</v>
      </c>
      <c r="C66" s="345">
        <v>156924786.13999999</v>
      </c>
      <c r="D66" s="345">
        <v>-156921741.66999999</v>
      </c>
      <c r="E66" s="345">
        <v>8140238.8200000003</v>
      </c>
      <c r="F66" s="345">
        <v>148218.99</v>
      </c>
    </row>
    <row r="67" spans="1:6" ht="18" customHeight="1">
      <c r="A67" s="256">
        <v>329</v>
      </c>
      <c r="B67" s="342" t="s">
        <v>863</v>
      </c>
      <c r="C67" s="345">
        <v>0</v>
      </c>
      <c r="D67" s="345">
        <v>20365550.289999999</v>
      </c>
      <c r="E67" s="345">
        <v>10696843.98</v>
      </c>
      <c r="F67" s="345">
        <v>9616404.6199999992</v>
      </c>
    </row>
    <row r="68" spans="1:6" ht="18" customHeight="1">
      <c r="A68" s="256">
        <v>359</v>
      </c>
      <c r="B68" s="342" t="s">
        <v>864</v>
      </c>
      <c r="C68" s="345">
        <v>0</v>
      </c>
      <c r="D68" s="345">
        <v>191670</v>
      </c>
      <c r="E68" s="345">
        <v>1146085.4099999999</v>
      </c>
      <c r="F68" s="345">
        <v>8020.39</v>
      </c>
    </row>
    <row r="69" spans="1:6" ht="18" customHeight="1">
      <c r="A69" s="256">
        <v>448</v>
      </c>
      <c r="B69" s="342" t="s">
        <v>865</v>
      </c>
      <c r="C69" s="345">
        <v>20.76</v>
      </c>
      <c r="D69" s="345">
        <v>3345.79</v>
      </c>
      <c r="E69" s="345">
        <v>10165993.26</v>
      </c>
      <c r="F69" s="345">
        <v>124032.57</v>
      </c>
    </row>
    <row r="70" spans="1:6" ht="18" customHeight="1">
      <c r="A70" s="256">
        <v>450</v>
      </c>
      <c r="B70" s="342" t="s">
        <v>866</v>
      </c>
      <c r="C70" s="345">
        <v>13.2</v>
      </c>
      <c r="D70" s="345">
        <v>6470664.4400000004</v>
      </c>
      <c r="E70" s="345">
        <v>6004870.3200000003</v>
      </c>
      <c r="F70" s="345">
        <v>356384.53</v>
      </c>
    </row>
    <row r="71" spans="1:6" ht="18" customHeight="1">
      <c r="A71" s="256">
        <v>451</v>
      </c>
      <c r="B71" s="342" t="s">
        <v>867</v>
      </c>
      <c r="C71" s="345">
        <v>0</v>
      </c>
      <c r="D71" s="345">
        <v>26525106.84</v>
      </c>
      <c r="E71" s="345">
        <v>25606521.420000002</v>
      </c>
      <c r="F71" s="345">
        <v>911944.26</v>
      </c>
    </row>
    <row r="72" spans="1:6" ht="18" customHeight="1">
      <c r="A72" s="256">
        <v>452</v>
      </c>
      <c r="B72" s="342" t="s">
        <v>868</v>
      </c>
      <c r="C72" s="345">
        <v>51669777.990000002</v>
      </c>
      <c r="D72" s="345">
        <v>-44317362.270000003</v>
      </c>
      <c r="E72" s="345">
        <v>41097980.060000002</v>
      </c>
      <c r="F72" s="345">
        <v>1548785.72</v>
      </c>
    </row>
    <row r="73" spans="1:6" ht="18" customHeight="1">
      <c r="A73" s="256">
        <v>454</v>
      </c>
      <c r="B73" s="342" t="s">
        <v>869</v>
      </c>
      <c r="C73" s="345">
        <v>115200566.76000001</v>
      </c>
      <c r="D73" s="345">
        <v>126099566.77</v>
      </c>
      <c r="E73" s="345">
        <v>131477997.34999999</v>
      </c>
      <c r="F73" s="345">
        <v>30977981.449999999</v>
      </c>
    </row>
    <row r="74" spans="1:6" ht="18" customHeight="1">
      <c r="A74" s="256">
        <v>456</v>
      </c>
      <c r="B74" s="342" t="s">
        <v>870</v>
      </c>
      <c r="C74" s="345">
        <v>5366475.63</v>
      </c>
      <c r="D74" s="345">
        <v>-5160608.55</v>
      </c>
      <c r="E74" s="345">
        <v>2764841.18</v>
      </c>
      <c r="F74" s="345">
        <v>35545.089999999997</v>
      </c>
    </row>
    <row r="75" spans="1:6" ht="18" customHeight="1">
      <c r="A75" s="256">
        <v>457</v>
      </c>
      <c r="B75" s="342" t="s">
        <v>871</v>
      </c>
      <c r="C75" s="345">
        <v>401573.51</v>
      </c>
      <c r="D75" s="345">
        <v>6298479.8899999997</v>
      </c>
      <c r="E75" s="345">
        <v>5180889.68</v>
      </c>
      <c r="F75" s="345">
        <v>1503216.66</v>
      </c>
    </row>
    <row r="76" spans="1:6" ht="18" customHeight="1">
      <c r="A76" s="256">
        <v>458</v>
      </c>
      <c r="B76" s="342" t="s">
        <v>872</v>
      </c>
      <c r="C76" s="345">
        <v>318668631.87</v>
      </c>
      <c r="D76" s="345">
        <v>-316618714.75999999</v>
      </c>
      <c r="E76" s="345">
        <v>57668085.539999999</v>
      </c>
      <c r="F76" s="345">
        <v>1868773.27</v>
      </c>
    </row>
    <row r="77" spans="1:6" ht="18" customHeight="1">
      <c r="A77" s="256">
        <v>459</v>
      </c>
      <c r="B77" s="342" t="s">
        <v>873</v>
      </c>
      <c r="C77" s="345">
        <v>23220</v>
      </c>
      <c r="D77" s="345">
        <v>3022870.75</v>
      </c>
      <c r="E77" s="345">
        <v>2343588.7599999998</v>
      </c>
      <c r="F77" s="345">
        <v>707530.19</v>
      </c>
    </row>
    <row r="78" spans="1:6" ht="18" customHeight="1">
      <c r="A78" s="256">
        <v>460</v>
      </c>
      <c r="B78" s="342" t="s">
        <v>874</v>
      </c>
      <c r="C78" s="345">
        <v>57802.720000000001</v>
      </c>
      <c r="D78" s="345">
        <v>3656160.67</v>
      </c>
      <c r="E78" s="345">
        <v>3453072.44</v>
      </c>
      <c r="F78" s="345">
        <v>525030.25</v>
      </c>
    </row>
    <row r="79" spans="1:6" ht="18" customHeight="1">
      <c r="A79" s="256">
        <v>464</v>
      </c>
      <c r="B79" s="342" t="s">
        <v>875</v>
      </c>
      <c r="C79" s="345">
        <v>591617.11</v>
      </c>
      <c r="D79" s="345">
        <v>-562179.03</v>
      </c>
      <c r="E79" s="345">
        <v>473580.24</v>
      </c>
      <c r="F79" s="345">
        <v>8657.31</v>
      </c>
    </row>
    <row r="80" spans="1:6" ht="18" customHeight="1">
      <c r="A80" s="256">
        <v>466</v>
      </c>
      <c r="B80" s="342" t="s">
        <v>876</v>
      </c>
      <c r="C80" s="345">
        <v>0</v>
      </c>
      <c r="D80" s="345">
        <v>8876652.0199999996</v>
      </c>
      <c r="E80" s="345">
        <v>8430606.4700000007</v>
      </c>
      <c r="F80" s="345">
        <v>475607.73</v>
      </c>
    </row>
    <row r="81" spans="1:6" ht="18" customHeight="1">
      <c r="A81" s="256">
        <v>469</v>
      </c>
      <c r="B81" s="342" t="s">
        <v>877</v>
      </c>
      <c r="C81" s="345">
        <v>0</v>
      </c>
      <c r="D81" s="345">
        <v>3859457.2</v>
      </c>
      <c r="E81" s="345">
        <v>3860526.35</v>
      </c>
      <c r="F81" s="345">
        <v>101087.87</v>
      </c>
    </row>
    <row r="82" spans="1:6" ht="18" customHeight="1">
      <c r="A82" s="256">
        <v>473</v>
      </c>
      <c r="B82" s="342" t="s">
        <v>878</v>
      </c>
      <c r="C82" s="345">
        <v>1785859.54</v>
      </c>
      <c r="D82" s="345">
        <v>3837044.1</v>
      </c>
      <c r="E82" s="345">
        <v>18823415.050000001</v>
      </c>
      <c r="F82" s="345">
        <v>3669263.68</v>
      </c>
    </row>
    <row r="83" spans="1:6" ht="18" customHeight="1">
      <c r="A83" s="256">
        <v>476</v>
      </c>
      <c r="B83" s="342" t="s">
        <v>879</v>
      </c>
      <c r="C83" s="345">
        <v>8290481.29</v>
      </c>
      <c r="D83" s="345">
        <v>-54322</v>
      </c>
      <c r="E83" s="345">
        <v>7363857.5300000003</v>
      </c>
      <c r="F83" s="345">
        <v>174847.92</v>
      </c>
    </row>
    <row r="84" spans="1:6" ht="18" customHeight="1">
      <c r="A84" s="256">
        <v>481</v>
      </c>
      <c r="B84" s="342" t="s">
        <v>880</v>
      </c>
      <c r="C84" s="345">
        <v>897768</v>
      </c>
      <c r="D84" s="345">
        <v>-877619</v>
      </c>
      <c r="E84" s="345">
        <v>631995.04</v>
      </c>
      <c r="F84" s="345">
        <v>5444.79</v>
      </c>
    </row>
    <row r="85" spans="1:6" ht="18" customHeight="1">
      <c r="A85" s="256">
        <v>503</v>
      </c>
      <c r="B85" s="342" t="s">
        <v>881</v>
      </c>
      <c r="C85" s="345">
        <v>31967423.98</v>
      </c>
      <c r="D85" s="345">
        <v>-27378215.32</v>
      </c>
      <c r="E85" s="345">
        <v>16907798.77</v>
      </c>
      <c r="F85" s="345">
        <v>434979.78</v>
      </c>
    </row>
    <row r="86" spans="1:6" ht="18" customHeight="1">
      <c r="A86" s="256">
        <v>504</v>
      </c>
      <c r="B86" s="342" t="s">
        <v>882</v>
      </c>
      <c r="C86" s="345">
        <v>9507864.4600000009</v>
      </c>
      <c r="D86" s="345">
        <v>-8676900.7599999998</v>
      </c>
      <c r="E86" s="345">
        <v>4778514.68</v>
      </c>
      <c r="F86" s="345">
        <v>65526.25</v>
      </c>
    </row>
    <row r="87" spans="1:6" ht="18" customHeight="1">
      <c r="A87" s="256">
        <v>507</v>
      </c>
      <c r="B87" s="342" t="s">
        <v>883</v>
      </c>
      <c r="C87" s="345">
        <v>18570630.010000002</v>
      </c>
      <c r="D87" s="345">
        <v>-13294062.98</v>
      </c>
      <c r="E87" s="345">
        <v>12789477.58</v>
      </c>
      <c r="F87" s="345">
        <v>1032457.69</v>
      </c>
    </row>
    <row r="88" spans="1:6" ht="18" customHeight="1">
      <c r="A88" s="256">
        <v>508</v>
      </c>
      <c r="B88" s="342" t="s">
        <v>884</v>
      </c>
      <c r="C88" s="345">
        <v>1678589.94</v>
      </c>
      <c r="D88" s="345">
        <v>-1499568.69</v>
      </c>
      <c r="E88" s="345">
        <v>969117.87</v>
      </c>
      <c r="F88" s="345">
        <v>15788.98</v>
      </c>
    </row>
    <row r="89" spans="1:6" ht="18" customHeight="1">
      <c r="A89" s="256">
        <v>512</v>
      </c>
      <c r="B89" s="342" t="s">
        <v>885</v>
      </c>
      <c r="C89" s="345">
        <v>-138</v>
      </c>
      <c r="D89" s="345">
        <v>0</v>
      </c>
      <c r="E89" s="345">
        <v>28493.11</v>
      </c>
      <c r="F89" s="345">
        <v>0</v>
      </c>
    </row>
    <row r="90" spans="1:6" ht="18" customHeight="1">
      <c r="A90" s="256">
        <v>513</v>
      </c>
      <c r="B90" s="342" t="s">
        <v>886</v>
      </c>
      <c r="C90" s="345">
        <v>1756753.63</v>
      </c>
      <c r="D90" s="345">
        <v>-1609871.63</v>
      </c>
      <c r="E90" s="345">
        <v>915659.82</v>
      </c>
      <c r="F90" s="345">
        <v>47984.29</v>
      </c>
    </row>
    <row r="91" spans="1:6" ht="18" customHeight="1">
      <c r="A91" s="256">
        <v>514</v>
      </c>
      <c r="B91" s="342" t="s">
        <v>887</v>
      </c>
      <c r="C91" s="345">
        <v>909005.95</v>
      </c>
      <c r="D91" s="345">
        <v>-649296.85</v>
      </c>
      <c r="E91" s="345">
        <v>541838.36</v>
      </c>
      <c r="F91" s="345">
        <v>158109.32999999999</v>
      </c>
    </row>
    <row r="92" spans="1:6" ht="18" customHeight="1">
      <c r="A92" s="256">
        <v>515</v>
      </c>
      <c r="B92" s="342" t="s">
        <v>888</v>
      </c>
      <c r="C92" s="345">
        <v>12824065.880000001</v>
      </c>
      <c r="D92" s="345">
        <v>-11255547.310000001</v>
      </c>
      <c r="E92" s="345">
        <v>10169303.1</v>
      </c>
      <c r="F92" s="345">
        <v>76168.649999999994</v>
      </c>
    </row>
    <row r="93" spans="1:6" ht="18" customHeight="1">
      <c r="A93" s="256">
        <v>520</v>
      </c>
      <c r="B93" s="342" t="s">
        <v>889</v>
      </c>
      <c r="C93" s="345">
        <v>1790066.29</v>
      </c>
      <c r="D93" s="345">
        <v>-1600016.79</v>
      </c>
      <c r="E93" s="345">
        <v>1078039.8700000001</v>
      </c>
      <c r="F93" s="345">
        <v>9645.9500000000007</v>
      </c>
    </row>
    <row r="94" spans="1:6" ht="18" customHeight="1">
      <c r="A94" s="256">
        <v>533</v>
      </c>
      <c r="B94" s="342" t="s">
        <v>890</v>
      </c>
      <c r="C94" s="345">
        <v>5843132.75</v>
      </c>
      <c r="D94" s="345">
        <v>-5458639.0499999998</v>
      </c>
      <c r="E94" s="345">
        <v>1734516.82</v>
      </c>
      <c r="F94" s="345">
        <v>54864.98</v>
      </c>
    </row>
    <row r="95" spans="1:6" ht="18" customHeight="1">
      <c r="A95" s="346">
        <v>535</v>
      </c>
      <c r="B95" s="346" t="s">
        <v>891</v>
      </c>
      <c r="C95" s="345">
        <v>0</v>
      </c>
      <c r="D95" s="345">
        <v>577164</v>
      </c>
      <c r="E95" s="345">
        <v>313050.61</v>
      </c>
      <c r="F95" s="345">
        <v>245351.23</v>
      </c>
    </row>
    <row r="96" spans="1:6" ht="18" customHeight="1">
      <c r="A96" s="346">
        <v>578</v>
      </c>
      <c r="B96" s="346" t="s">
        <v>892</v>
      </c>
      <c r="C96" s="345">
        <v>1981710.75</v>
      </c>
      <c r="D96" s="345">
        <v>-1832313.1</v>
      </c>
      <c r="E96" s="345">
        <v>1336546.5900000001</v>
      </c>
      <c r="F96" s="345">
        <v>25572.37</v>
      </c>
    </row>
    <row r="97" spans="1:6" ht="18" customHeight="1">
      <c r="A97" s="256"/>
      <c r="B97" s="342" t="s">
        <v>893</v>
      </c>
      <c r="C97" s="334">
        <v>746707700.15999997</v>
      </c>
      <c r="D97" s="334">
        <v>-387983247.00000006</v>
      </c>
      <c r="E97" s="334">
        <v>396893346.0800001</v>
      </c>
      <c r="F97" s="334">
        <v>54933226.789999984</v>
      </c>
    </row>
    <row r="98" spans="1:6" ht="36" customHeight="1">
      <c r="A98" s="274" t="s">
        <v>894</v>
      </c>
      <c r="C98" s="345"/>
      <c r="D98" s="345"/>
      <c r="E98" s="345"/>
      <c r="F98" s="345"/>
    </row>
    <row r="99" spans="1:6" ht="18" customHeight="1">
      <c r="A99" s="256">
        <v>320</v>
      </c>
      <c r="B99" s="342" t="s">
        <v>86</v>
      </c>
      <c r="C99" s="345">
        <v>4165791470.3499999</v>
      </c>
      <c r="D99" s="345">
        <v>5620086195.4399996</v>
      </c>
      <c r="E99" s="345">
        <v>3814765575.6500001</v>
      </c>
      <c r="F99" s="345">
        <v>5545456507.04</v>
      </c>
    </row>
    <row r="100" spans="1:6" ht="18" customHeight="1">
      <c r="A100" s="256">
        <v>364</v>
      </c>
      <c r="B100" s="342" t="s">
        <v>895</v>
      </c>
      <c r="C100" s="345">
        <v>0</v>
      </c>
      <c r="D100" s="345">
        <v>11599.22</v>
      </c>
      <c r="E100" s="345">
        <v>1047318.29</v>
      </c>
      <c r="F100" s="345">
        <v>191538.77</v>
      </c>
    </row>
    <row r="101" spans="1:6" ht="18" customHeight="1">
      <c r="A101" s="256">
        <v>403</v>
      </c>
      <c r="B101" s="342" t="s">
        <v>896</v>
      </c>
      <c r="C101" s="345">
        <v>16863068.18</v>
      </c>
      <c r="D101" s="345">
        <v>37351647.799999997</v>
      </c>
      <c r="E101" s="345">
        <v>44467060.170000002</v>
      </c>
      <c r="F101" s="345">
        <v>19508737</v>
      </c>
    </row>
    <row r="102" spans="1:6" ht="18" customHeight="1">
      <c r="A102" s="256">
        <v>529</v>
      </c>
      <c r="B102" s="342" t="s">
        <v>82</v>
      </c>
      <c r="C102" s="345">
        <v>33545466246.400002</v>
      </c>
      <c r="D102" s="345">
        <v>1562808181.26</v>
      </c>
      <c r="E102" s="345">
        <v>46908293467.900002</v>
      </c>
      <c r="F102" s="345">
        <v>1906396436.3199999</v>
      </c>
    </row>
    <row r="103" spans="1:6" ht="18" customHeight="1">
      <c r="A103" s="256">
        <v>530</v>
      </c>
      <c r="B103" s="342" t="s">
        <v>90</v>
      </c>
      <c r="C103" s="345">
        <v>457733085.48000002</v>
      </c>
      <c r="D103" s="345">
        <v>1358266668.4200001</v>
      </c>
      <c r="E103" s="345">
        <v>2001644512.8599999</v>
      </c>
      <c r="F103" s="345">
        <v>1125629440.9100001</v>
      </c>
    </row>
    <row r="104" spans="1:6" ht="18" customHeight="1">
      <c r="A104" s="256">
        <v>537</v>
      </c>
      <c r="B104" s="342" t="s">
        <v>85</v>
      </c>
      <c r="C104" s="345">
        <v>656544977.78999996</v>
      </c>
      <c r="D104" s="345">
        <v>192983427.59999999</v>
      </c>
      <c r="E104" s="345">
        <v>699035950.85000002</v>
      </c>
      <c r="F104" s="345">
        <v>428443101.89999998</v>
      </c>
    </row>
    <row r="105" spans="1:6" ht="18" customHeight="1">
      <c r="A105" s="256">
        <v>538</v>
      </c>
      <c r="B105" s="342" t="s">
        <v>89</v>
      </c>
      <c r="C105" s="345">
        <v>0</v>
      </c>
      <c r="D105" s="345">
        <v>0</v>
      </c>
      <c r="E105" s="345">
        <v>-81001.95</v>
      </c>
      <c r="F105" s="345">
        <v>158</v>
      </c>
    </row>
    <row r="106" spans="1:6" ht="18" customHeight="1">
      <c r="A106" s="346">
        <v>539</v>
      </c>
      <c r="B106" s="346" t="s">
        <v>94</v>
      </c>
      <c r="C106" s="345">
        <v>18553.86</v>
      </c>
      <c r="D106" s="345">
        <v>-4341321.12</v>
      </c>
      <c r="E106" s="345">
        <v>45807657.25</v>
      </c>
      <c r="F106" s="345">
        <v>61437021.560000002</v>
      </c>
    </row>
    <row r="107" spans="1:6" ht="18" customHeight="1">
      <c r="A107" s="275">
        <v>542</v>
      </c>
      <c r="B107" s="1" t="s">
        <v>897</v>
      </c>
      <c r="C107" s="345">
        <v>464971.71</v>
      </c>
      <c r="D107" s="345">
        <v>321949709.99000001</v>
      </c>
      <c r="E107" s="345">
        <v>90141906.150000006</v>
      </c>
      <c r="F107" s="345">
        <v>235999624.55000001</v>
      </c>
    </row>
    <row r="108" spans="1:6" ht="18" customHeight="1">
      <c r="A108" s="256"/>
      <c r="B108" s="342" t="s">
        <v>898</v>
      </c>
      <c r="C108" s="334">
        <v>38842882373.770004</v>
      </c>
      <c r="D108" s="334">
        <v>9089116108.6099987</v>
      </c>
      <c r="E108" s="334">
        <v>53605122447.170006</v>
      </c>
      <c r="F108" s="334">
        <v>9323062566.0499992</v>
      </c>
    </row>
    <row r="109" spans="1:6" ht="36" customHeight="1">
      <c r="A109" s="274" t="s">
        <v>899</v>
      </c>
      <c r="C109" s="345"/>
      <c r="D109" s="345"/>
      <c r="E109" s="345"/>
      <c r="F109" s="345"/>
    </row>
    <row r="110" spans="1:6" ht="18" customHeight="1">
      <c r="A110" s="256">
        <v>305</v>
      </c>
      <c r="B110" s="342" t="s">
        <v>88</v>
      </c>
      <c r="C110" s="345">
        <v>2039038413.8399999</v>
      </c>
      <c r="D110" s="345">
        <v>1705296083.05</v>
      </c>
      <c r="E110" s="345">
        <v>1392960145.24</v>
      </c>
      <c r="F110" s="345">
        <v>1449221849.9200001</v>
      </c>
    </row>
    <row r="111" spans="1:6" ht="18" customHeight="1">
      <c r="A111" s="256">
        <v>455</v>
      </c>
      <c r="B111" s="342" t="s">
        <v>900</v>
      </c>
      <c r="C111" s="345">
        <v>128456505.26000001</v>
      </c>
      <c r="D111" s="345">
        <v>12279009.23</v>
      </c>
      <c r="E111" s="345">
        <v>91641016.519999996</v>
      </c>
      <c r="F111" s="345">
        <v>8820540.9800000004</v>
      </c>
    </row>
    <row r="112" spans="1:6" ht="18" customHeight="1">
      <c r="A112" s="256">
        <v>551</v>
      </c>
      <c r="B112" s="342" t="s">
        <v>87</v>
      </c>
      <c r="C112" s="345">
        <v>649302600.02999997</v>
      </c>
      <c r="D112" s="345">
        <v>7288693.2599999998</v>
      </c>
      <c r="E112" s="345">
        <v>658487543.08000004</v>
      </c>
      <c r="F112" s="345">
        <v>50979892.960000001</v>
      </c>
    </row>
    <row r="113" spans="1:6" ht="18" customHeight="1">
      <c r="A113" s="256">
        <v>554</v>
      </c>
      <c r="B113" s="342" t="s">
        <v>901</v>
      </c>
      <c r="C113" s="345">
        <v>3186997.96</v>
      </c>
      <c r="D113" s="345">
        <v>41976.85</v>
      </c>
      <c r="E113" s="345">
        <v>18157616.989999998</v>
      </c>
      <c r="F113" s="345">
        <v>447072.92</v>
      </c>
    </row>
    <row r="114" spans="1:6" ht="18" customHeight="1">
      <c r="A114" s="256">
        <v>580</v>
      </c>
      <c r="B114" s="342" t="s">
        <v>902</v>
      </c>
      <c r="C114" s="345">
        <v>149478258.81999999</v>
      </c>
      <c r="D114" s="345">
        <v>1198423735.5799999</v>
      </c>
      <c r="E114" s="345">
        <v>171739965.38999999</v>
      </c>
      <c r="F114" s="345">
        <v>1247522250.4100001</v>
      </c>
    </row>
    <row r="115" spans="1:6" ht="18" customHeight="1">
      <c r="A115" s="346">
        <v>582</v>
      </c>
      <c r="B115" s="346" t="s">
        <v>903</v>
      </c>
      <c r="C115" s="345">
        <v>489832066.17000002</v>
      </c>
      <c r="D115" s="345">
        <v>1118297217.47</v>
      </c>
      <c r="E115" s="345">
        <v>397838493.68000001</v>
      </c>
      <c r="F115" s="345">
        <v>1107124331.8199999</v>
      </c>
    </row>
    <row r="116" spans="1:6" ht="18" customHeight="1">
      <c r="A116" s="275">
        <v>592</v>
      </c>
      <c r="B116" s="1" t="s">
        <v>904</v>
      </c>
      <c r="C116" s="345">
        <v>11907311.890000001</v>
      </c>
      <c r="D116" s="345">
        <v>329059.83</v>
      </c>
      <c r="E116" s="345">
        <v>29898017.710000001</v>
      </c>
      <c r="F116" s="345">
        <v>2478828.11</v>
      </c>
    </row>
    <row r="117" spans="1:6" ht="18" customHeight="1">
      <c r="A117" s="256">
        <v>802</v>
      </c>
      <c r="B117" s="342" t="s">
        <v>96</v>
      </c>
      <c r="C117" s="337">
        <v>269497028.81</v>
      </c>
      <c r="D117" s="337">
        <v>297621250.94999999</v>
      </c>
      <c r="E117" s="337">
        <v>409973863.45999998</v>
      </c>
      <c r="F117" s="337">
        <v>183555632.03999999</v>
      </c>
    </row>
    <row r="118" spans="1:6" ht="18" customHeight="1">
      <c r="A118" s="256"/>
      <c r="B118" s="342" t="s">
        <v>905</v>
      </c>
      <c r="C118" s="337">
        <v>3740699182.7800002</v>
      </c>
      <c r="D118" s="337">
        <v>4339577026.2199993</v>
      </c>
      <c r="E118" s="337">
        <v>3170696662.0699997</v>
      </c>
      <c r="F118" s="337">
        <v>4050150399.1600003</v>
      </c>
    </row>
    <row r="119" spans="1:6" ht="36" customHeight="1">
      <c r="A119" s="274" t="s">
        <v>742</v>
      </c>
      <c r="C119" s="345"/>
      <c r="D119" s="345"/>
      <c r="E119" s="345"/>
      <c r="F119" s="345"/>
    </row>
    <row r="120" spans="1:6" ht="18" customHeight="1">
      <c r="A120" s="256">
        <v>601</v>
      </c>
      <c r="B120" s="342" t="s">
        <v>84</v>
      </c>
      <c r="C120" s="345">
        <v>4743799957.9799995</v>
      </c>
      <c r="D120" s="345">
        <v>5126469450.8699999</v>
      </c>
      <c r="E120" s="345">
        <v>10926507958.09</v>
      </c>
      <c r="F120" s="345">
        <v>1386303144.5999999</v>
      </c>
    </row>
    <row r="121" spans="1:6" ht="18" customHeight="1">
      <c r="A121" s="256">
        <v>608</v>
      </c>
      <c r="B121" s="342" t="s">
        <v>906</v>
      </c>
      <c r="C121" s="345">
        <v>1929396461.3599999</v>
      </c>
      <c r="D121" s="345">
        <v>2776978.75</v>
      </c>
      <c r="E121" s="345">
        <v>117263259.5</v>
      </c>
      <c r="F121" s="345">
        <v>148668834.44</v>
      </c>
    </row>
    <row r="122" spans="1:6" ht="18" customHeight="1">
      <c r="A122" s="256"/>
      <c r="B122" s="342" t="s">
        <v>757</v>
      </c>
      <c r="C122" s="334">
        <v>6673196419.3399992</v>
      </c>
      <c r="D122" s="334">
        <v>5129246429.6199999</v>
      </c>
      <c r="E122" s="334">
        <v>11043771217.59</v>
      </c>
      <c r="F122" s="334">
        <v>1534971979.04</v>
      </c>
    </row>
    <row r="123" spans="1:6" ht="36" customHeight="1">
      <c r="A123" s="274" t="s">
        <v>909</v>
      </c>
      <c r="C123" s="345"/>
      <c r="D123" s="345"/>
      <c r="E123" s="345"/>
      <c r="F123" s="345"/>
    </row>
    <row r="124" spans="1:6" ht="18" customHeight="1">
      <c r="A124" s="256">
        <v>401</v>
      </c>
      <c r="B124" s="342" t="s">
        <v>97</v>
      </c>
      <c r="C124" s="345">
        <v>61937286.549999997</v>
      </c>
      <c r="D124" s="345">
        <v>58436824.509999998</v>
      </c>
      <c r="E124" s="345">
        <v>148017539.49000001</v>
      </c>
      <c r="F124" s="345">
        <v>12402029.710000001</v>
      </c>
    </row>
    <row r="125" spans="1:6" ht="18" customHeight="1">
      <c r="A125" s="256">
        <v>405</v>
      </c>
      <c r="B125" s="342" t="s">
        <v>91</v>
      </c>
      <c r="C125" s="345">
        <v>1204553338.1400001</v>
      </c>
      <c r="D125" s="345">
        <v>57068899.270000003</v>
      </c>
      <c r="E125" s="345">
        <v>1957761448.6400001</v>
      </c>
      <c r="F125" s="345">
        <v>364536564.63</v>
      </c>
    </row>
    <row r="126" spans="1:6" ht="18" customHeight="1">
      <c r="A126" s="256">
        <v>407</v>
      </c>
      <c r="B126" s="342" t="s">
        <v>910</v>
      </c>
      <c r="C126" s="345">
        <v>3646910.98</v>
      </c>
      <c r="D126" s="345">
        <v>-217952.22</v>
      </c>
      <c r="E126" s="345">
        <v>4751545.3499999996</v>
      </c>
      <c r="F126" s="345">
        <v>113935.67</v>
      </c>
    </row>
    <row r="127" spans="1:6" ht="18" customHeight="1">
      <c r="A127" s="346">
        <v>409</v>
      </c>
      <c r="B127" s="346" t="s">
        <v>911</v>
      </c>
      <c r="C127" s="345">
        <v>26123.78</v>
      </c>
      <c r="D127" s="345">
        <v>1000333.18</v>
      </c>
      <c r="E127" s="345">
        <v>1509668.13</v>
      </c>
      <c r="F127" s="345">
        <v>10544.61</v>
      </c>
    </row>
    <row r="128" spans="1:6" ht="18" customHeight="1">
      <c r="A128" s="275">
        <v>411</v>
      </c>
      <c r="B128" s="1" t="s">
        <v>912</v>
      </c>
      <c r="C128" s="345">
        <v>4693654.62</v>
      </c>
      <c r="D128" s="345">
        <v>-4532224.08</v>
      </c>
      <c r="E128" s="345">
        <v>2538114.81</v>
      </c>
      <c r="F128" s="345">
        <v>14626.29</v>
      </c>
    </row>
    <row r="129" spans="1:6" ht="18" customHeight="1">
      <c r="A129" s="275">
        <v>644</v>
      </c>
      <c r="B129" s="1" t="s">
        <v>913</v>
      </c>
      <c r="C129" s="345">
        <v>3899306.44</v>
      </c>
      <c r="D129" s="345">
        <v>46693678.950000003</v>
      </c>
      <c r="E129" s="345">
        <v>342637932.43000001</v>
      </c>
      <c r="F129" s="345">
        <v>23137199.300000001</v>
      </c>
    </row>
    <row r="130" spans="1:6" ht="18" customHeight="1">
      <c r="A130" s="256">
        <v>696</v>
      </c>
      <c r="B130" s="342" t="s">
        <v>914</v>
      </c>
      <c r="C130" s="345">
        <v>167949688.55000001</v>
      </c>
      <c r="D130" s="345">
        <v>132011543.63</v>
      </c>
      <c r="E130" s="345">
        <v>3874327141.8299999</v>
      </c>
      <c r="F130" s="345">
        <v>110505003.09</v>
      </c>
    </row>
    <row r="131" spans="1:6" ht="18" customHeight="1">
      <c r="A131" s="256"/>
      <c r="B131" s="342" t="s">
        <v>915</v>
      </c>
      <c r="C131" s="334">
        <v>1446706309.0599999</v>
      </c>
      <c r="D131" s="334">
        <v>290461103.24000001</v>
      </c>
      <c r="E131" s="334">
        <v>6331543390.6800003</v>
      </c>
      <c r="F131" s="334">
        <v>510719903.30000007</v>
      </c>
    </row>
    <row r="132" spans="1:6" ht="36" customHeight="1">
      <c r="A132" s="274" t="s">
        <v>786</v>
      </c>
      <c r="C132" s="345"/>
      <c r="D132" s="345"/>
      <c r="E132" s="345"/>
      <c r="F132" s="345"/>
    </row>
    <row r="133" spans="1:6" ht="18" customHeight="1">
      <c r="A133" s="256">
        <v>315</v>
      </c>
      <c r="B133" s="342" t="s">
        <v>916</v>
      </c>
      <c r="C133" s="345">
        <v>-13387608.810000001</v>
      </c>
      <c r="D133" s="345">
        <v>140117391.21000001</v>
      </c>
      <c r="E133" s="345">
        <v>175483038.78</v>
      </c>
      <c r="F133" s="345">
        <v>275113.12</v>
      </c>
    </row>
    <row r="134" spans="1:6" ht="18" customHeight="1">
      <c r="A134" s="256">
        <v>506</v>
      </c>
      <c r="B134" s="342" t="s">
        <v>918</v>
      </c>
      <c r="C134" s="345">
        <v>61153629.869999997</v>
      </c>
      <c r="D134" s="345">
        <v>-1499666.6</v>
      </c>
      <c r="E134" s="345">
        <v>251453379.77000001</v>
      </c>
      <c r="F134" s="345">
        <v>1728199.23</v>
      </c>
    </row>
    <row r="135" spans="1:6" ht="18" customHeight="1">
      <c r="A135" s="256">
        <v>555</v>
      </c>
      <c r="B135" s="342" t="s">
        <v>2515</v>
      </c>
      <c r="C135" s="345">
        <v>15803.68</v>
      </c>
      <c r="D135" s="345">
        <v>372942.07</v>
      </c>
      <c r="E135" s="345">
        <v>64587341.200000003</v>
      </c>
      <c r="F135" s="345">
        <v>57997.27</v>
      </c>
    </row>
    <row r="136" spans="1:6" ht="18" customHeight="1">
      <c r="A136" s="256">
        <v>556</v>
      </c>
      <c r="B136" s="342" t="s">
        <v>2516</v>
      </c>
      <c r="C136" s="345">
        <v>41847.800000000003</v>
      </c>
      <c r="D136" s="345">
        <v>468426.84</v>
      </c>
      <c r="E136" s="345">
        <v>66039494.780000001</v>
      </c>
      <c r="F136" s="345">
        <v>514450.91</v>
      </c>
    </row>
    <row r="137" spans="1:6" ht="18" customHeight="1">
      <c r="A137" s="256">
        <v>557</v>
      </c>
      <c r="B137" s="342" t="s">
        <v>919</v>
      </c>
      <c r="C137" s="345">
        <v>0</v>
      </c>
      <c r="D137" s="345">
        <v>-4278.67</v>
      </c>
      <c r="E137" s="345">
        <v>6374022.9400000004</v>
      </c>
      <c r="F137" s="345">
        <v>7252.31</v>
      </c>
    </row>
    <row r="138" spans="1:6" ht="18" customHeight="1">
      <c r="A138" s="256">
        <v>576</v>
      </c>
      <c r="B138" s="342" t="s">
        <v>920</v>
      </c>
      <c r="C138" s="345">
        <v>23201233.02</v>
      </c>
      <c r="D138" s="345">
        <v>4175857.05</v>
      </c>
      <c r="E138" s="345">
        <v>63902274.939999998</v>
      </c>
      <c r="F138" s="345">
        <v>3719330.88</v>
      </c>
    </row>
    <row r="139" spans="1:6" ht="18" customHeight="1">
      <c r="A139" s="256">
        <v>701</v>
      </c>
      <c r="B139" s="342" t="s">
        <v>83</v>
      </c>
      <c r="C139" s="345">
        <v>7284749709.9099998</v>
      </c>
      <c r="D139" s="345">
        <v>24150607883.400002</v>
      </c>
      <c r="E139" s="345">
        <v>27329747213.43</v>
      </c>
      <c r="F139" s="345">
        <v>3563537942.0700002</v>
      </c>
    </row>
    <row r="140" spans="1:6" ht="18" customHeight="1">
      <c r="A140" s="256">
        <v>704</v>
      </c>
      <c r="B140" s="342" t="s">
        <v>921</v>
      </c>
      <c r="C140" s="345">
        <v>0</v>
      </c>
      <c r="D140" s="345">
        <v>0</v>
      </c>
      <c r="E140" s="345">
        <v>899540045</v>
      </c>
      <c r="F140" s="345">
        <v>0</v>
      </c>
    </row>
    <row r="141" spans="1:6" ht="18" customHeight="1">
      <c r="A141" s="256">
        <v>709</v>
      </c>
      <c r="B141" s="342" t="s">
        <v>922</v>
      </c>
      <c r="C141" s="345">
        <v>24965050.02</v>
      </c>
      <c r="D141" s="345">
        <v>34504240.789999999</v>
      </c>
      <c r="E141" s="345">
        <v>162497533.97999999</v>
      </c>
      <c r="F141" s="345">
        <v>16898735.780000001</v>
      </c>
    </row>
    <row r="142" spans="1:6" ht="18" customHeight="1">
      <c r="A142" s="256">
        <v>710</v>
      </c>
      <c r="B142" s="342" t="s">
        <v>923</v>
      </c>
      <c r="C142" s="345">
        <v>6126811.5899999999</v>
      </c>
      <c r="D142" s="345">
        <v>779880220</v>
      </c>
      <c r="E142" s="345">
        <v>110975775.12</v>
      </c>
      <c r="F142" s="345">
        <v>782440865.88</v>
      </c>
    </row>
    <row r="143" spans="1:6" ht="18" customHeight="1">
      <c r="A143" s="256">
        <v>711</v>
      </c>
      <c r="B143" s="342" t="s">
        <v>924</v>
      </c>
      <c r="C143" s="345">
        <v>113576891.84999999</v>
      </c>
      <c r="D143" s="345">
        <v>286852184.35000002</v>
      </c>
      <c r="E143" s="345">
        <v>570913027.17999995</v>
      </c>
      <c r="F143" s="345">
        <v>149559056.72999999</v>
      </c>
    </row>
    <row r="144" spans="1:6" ht="18" customHeight="1">
      <c r="A144" s="256">
        <v>712</v>
      </c>
      <c r="B144" s="342" t="s">
        <v>925</v>
      </c>
      <c r="C144" s="345">
        <v>-150638.38</v>
      </c>
      <c r="D144" s="345">
        <v>594201.05000000005</v>
      </c>
      <c r="E144" s="345">
        <v>21662647.379999999</v>
      </c>
      <c r="F144" s="345">
        <v>7897.75</v>
      </c>
    </row>
    <row r="145" spans="1:6" ht="18" customHeight="1">
      <c r="A145" s="256">
        <v>713</v>
      </c>
      <c r="B145" s="342" t="s">
        <v>926</v>
      </c>
      <c r="C145" s="345">
        <v>17000566.690000001</v>
      </c>
      <c r="D145" s="345">
        <v>10600944</v>
      </c>
      <c r="E145" s="345">
        <v>58549173.979999997</v>
      </c>
      <c r="F145" s="345">
        <v>10458678.029999999</v>
      </c>
    </row>
    <row r="146" spans="1:6" ht="18" customHeight="1">
      <c r="A146" s="256">
        <v>714</v>
      </c>
      <c r="B146" s="342" t="s">
        <v>927</v>
      </c>
      <c r="C146" s="345">
        <v>74368187.049999997</v>
      </c>
      <c r="D146" s="345">
        <v>2522252.64</v>
      </c>
      <c r="E146" s="345">
        <v>201859529</v>
      </c>
      <c r="F146" s="345">
        <v>1605766.98</v>
      </c>
    </row>
    <row r="147" spans="1:6" ht="18" customHeight="1">
      <c r="A147" s="256">
        <v>715</v>
      </c>
      <c r="B147" s="342" t="s">
        <v>928</v>
      </c>
      <c r="C147" s="345">
        <v>20362714.960000001</v>
      </c>
      <c r="D147" s="345">
        <v>56615663.380000003</v>
      </c>
      <c r="E147" s="345">
        <v>96748140.579999998</v>
      </c>
      <c r="F147" s="345">
        <v>26948851.309999999</v>
      </c>
    </row>
    <row r="148" spans="1:6" ht="18" customHeight="1">
      <c r="A148" s="256">
        <v>716</v>
      </c>
      <c r="B148" s="342" t="s">
        <v>929</v>
      </c>
      <c r="C148" s="345">
        <v>0</v>
      </c>
      <c r="D148" s="345">
        <v>0</v>
      </c>
      <c r="E148" s="345">
        <v>9571103.5</v>
      </c>
      <c r="F148" s="345">
        <v>60</v>
      </c>
    </row>
    <row r="149" spans="1:6" ht="18" customHeight="1">
      <c r="A149" s="256">
        <v>717</v>
      </c>
      <c r="B149" s="342" t="s">
        <v>930</v>
      </c>
      <c r="C149" s="345">
        <v>36571214.859999999</v>
      </c>
      <c r="D149" s="345">
        <v>160533.20000000001</v>
      </c>
      <c r="E149" s="345">
        <v>81299176.260000005</v>
      </c>
      <c r="F149" s="345">
        <v>8462946.1400000006</v>
      </c>
    </row>
    <row r="150" spans="1:6" ht="18" customHeight="1">
      <c r="A150" s="256">
        <v>718</v>
      </c>
      <c r="B150" s="342" t="s">
        <v>931</v>
      </c>
      <c r="C150" s="345">
        <v>3324624.73</v>
      </c>
      <c r="D150" s="345">
        <v>61207</v>
      </c>
      <c r="E150" s="345">
        <v>20967745.620000001</v>
      </c>
      <c r="F150" s="345">
        <v>171788.14</v>
      </c>
    </row>
    <row r="151" spans="1:6" ht="18" customHeight="1">
      <c r="A151" s="256">
        <v>719</v>
      </c>
      <c r="B151" s="342" t="s">
        <v>932</v>
      </c>
      <c r="C151" s="345">
        <v>4288354.34</v>
      </c>
      <c r="D151" s="345">
        <v>296674.62</v>
      </c>
      <c r="E151" s="345">
        <v>89715311.099999994</v>
      </c>
      <c r="F151" s="345">
        <v>9133545.5899999999</v>
      </c>
    </row>
    <row r="152" spans="1:6" ht="18" customHeight="1">
      <c r="A152" s="256">
        <v>720</v>
      </c>
      <c r="B152" s="342" t="s">
        <v>933</v>
      </c>
      <c r="C152" s="345">
        <v>2023504605.29</v>
      </c>
      <c r="D152" s="345">
        <v>158311720</v>
      </c>
      <c r="E152" s="345">
        <v>323282874.08999997</v>
      </c>
      <c r="F152" s="345">
        <v>1979300305.1199999</v>
      </c>
    </row>
    <row r="153" spans="1:6" ht="18" customHeight="1">
      <c r="A153" s="256">
        <v>721</v>
      </c>
      <c r="B153" s="342" t="s">
        <v>934</v>
      </c>
      <c r="C153" s="345">
        <v>155226187.91999999</v>
      </c>
      <c r="D153" s="345">
        <v>281512926.37</v>
      </c>
      <c r="E153" s="345">
        <v>711825409.67999995</v>
      </c>
      <c r="F153" s="345">
        <v>26153891.68</v>
      </c>
    </row>
    <row r="154" spans="1:6" ht="18" customHeight="1">
      <c r="A154" s="256">
        <v>723</v>
      </c>
      <c r="B154" s="342" t="s">
        <v>935</v>
      </c>
      <c r="C154" s="345">
        <v>66867276.909999996</v>
      </c>
      <c r="D154" s="345">
        <v>997603</v>
      </c>
      <c r="E154" s="345">
        <v>400666906.12</v>
      </c>
      <c r="F154" s="345">
        <v>76482</v>
      </c>
    </row>
    <row r="155" spans="1:6" ht="18" customHeight="1">
      <c r="A155" s="256">
        <v>724</v>
      </c>
      <c r="B155" s="342" t="s">
        <v>936</v>
      </c>
      <c r="C155" s="345">
        <v>33971447.399999999</v>
      </c>
      <c r="D155" s="345">
        <v>-59229.83</v>
      </c>
      <c r="E155" s="345">
        <v>120049367.61</v>
      </c>
      <c r="F155" s="345">
        <v>360716.69</v>
      </c>
    </row>
    <row r="156" spans="1:6" ht="18" customHeight="1">
      <c r="A156" s="256">
        <v>727</v>
      </c>
      <c r="B156" s="342" t="s">
        <v>937</v>
      </c>
      <c r="C156" s="345">
        <v>0</v>
      </c>
      <c r="D156" s="345">
        <v>0</v>
      </c>
      <c r="E156" s="345">
        <v>9533595.5800000001</v>
      </c>
      <c r="F156" s="345">
        <v>0</v>
      </c>
    </row>
    <row r="157" spans="1:6" ht="18" customHeight="1">
      <c r="A157" s="256">
        <v>729</v>
      </c>
      <c r="B157" s="342" t="s">
        <v>938</v>
      </c>
      <c r="C157" s="345">
        <v>12689620.99</v>
      </c>
      <c r="D157" s="345">
        <v>2107127</v>
      </c>
      <c r="E157" s="345">
        <v>168565113.41</v>
      </c>
      <c r="F157" s="345">
        <v>0</v>
      </c>
    </row>
    <row r="158" spans="1:6" ht="18" customHeight="1">
      <c r="A158" s="256">
        <v>730</v>
      </c>
      <c r="B158" s="342" t="s">
        <v>939</v>
      </c>
      <c r="C158" s="345">
        <v>91468808.909999996</v>
      </c>
      <c r="D158" s="345">
        <v>22017275.789999999</v>
      </c>
      <c r="E158" s="345">
        <v>285077918.31</v>
      </c>
      <c r="F158" s="345">
        <v>25315325.170000002</v>
      </c>
    </row>
    <row r="159" spans="1:6" ht="18" customHeight="1">
      <c r="A159" s="256">
        <v>731</v>
      </c>
      <c r="B159" s="342" t="s">
        <v>940</v>
      </c>
      <c r="C159" s="345">
        <v>20617847.27</v>
      </c>
      <c r="D159" s="345">
        <v>288363.13</v>
      </c>
      <c r="E159" s="345">
        <v>85356898.310000002</v>
      </c>
      <c r="F159" s="345">
        <v>5471713.21</v>
      </c>
    </row>
    <row r="160" spans="1:6" ht="18" customHeight="1">
      <c r="A160" s="256">
        <v>732</v>
      </c>
      <c r="B160" s="342" t="s">
        <v>941</v>
      </c>
      <c r="C160" s="345">
        <v>17064323.199999999</v>
      </c>
      <c r="D160" s="345">
        <v>233851.76</v>
      </c>
      <c r="E160" s="345">
        <v>69355489.629999995</v>
      </c>
      <c r="F160" s="345">
        <v>686604.53</v>
      </c>
    </row>
    <row r="161" spans="1:6" ht="18" customHeight="1">
      <c r="A161" s="256">
        <v>733</v>
      </c>
      <c r="B161" s="342" t="s">
        <v>942</v>
      </c>
      <c r="C161" s="345">
        <v>60388611.829999998</v>
      </c>
      <c r="D161" s="345">
        <v>37184197.670000002</v>
      </c>
      <c r="E161" s="345">
        <v>244744825.84999999</v>
      </c>
      <c r="F161" s="345">
        <v>30251580.27</v>
      </c>
    </row>
    <row r="162" spans="1:6" ht="18" customHeight="1">
      <c r="A162" s="256">
        <v>734</v>
      </c>
      <c r="B162" s="342" t="s">
        <v>943</v>
      </c>
      <c r="C162" s="345">
        <v>20051721.940000001</v>
      </c>
      <c r="D162" s="345">
        <v>317022.96999999997</v>
      </c>
      <c r="E162" s="345">
        <v>66276681.810000002</v>
      </c>
      <c r="F162" s="345">
        <v>1592990.36</v>
      </c>
    </row>
    <row r="163" spans="1:6" ht="18" customHeight="1">
      <c r="A163" s="256">
        <v>735</v>
      </c>
      <c r="B163" s="342" t="s">
        <v>944</v>
      </c>
      <c r="C163" s="345">
        <v>5867935.8499999996</v>
      </c>
      <c r="D163" s="345">
        <v>-116279.01</v>
      </c>
      <c r="E163" s="345">
        <v>28975190.09</v>
      </c>
      <c r="F163" s="345">
        <v>4874650.3</v>
      </c>
    </row>
    <row r="164" spans="1:6" ht="18" customHeight="1">
      <c r="A164" s="256">
        <v>737</v>
      </c>
      <c r="B164" s="342" t="s">
        <v>945</v>
      </c>
      <c r="C164" s="345">
        <v>11945635.039999999</v>
      </c>
      <c r="D164" s="345">
        <v>-74922.48</v>
      </c>
      <c r="E164" s="345">
        <v>42363154.689999998</v>
      </c>
      <c r="F164" s="345">
        <v>400809.68</v>
      </c>
    </row>
    <row r="165" spans="1:6" ht="18" customHeight="1">
      <c r="A165" s="256">
        <v>738</v>
      </c>
      <c r="B165" s="342" t="s">
        <v>946</v>
      </c>
      <c r="C165" s="345">
        <v>62607652.259999998</v>
      </c>
      <c r="D165" s="345">
        <v>8323053.6100000003</v>
      </c>
      <c r="E165" s="345">
        <v>162393033.18000001</v>
      </c>
      <c r="F165" s="345">
        <v>1454794.55</v>
      </c>
    </row>
    <row r="166" spans="1:6" ht="18" customHeight="1">
      <c r="A166" s="256">
        <v>739</v>
      </c>
      <c r="B166" s="342" t="s">
        <v>947</v>
      </c>
      <c r="C166" s="345">
        <v>18889856.370000001</v>
      </c>
      <c r="D166" s="345">
        <v>5101693.59</v>
      </c>
      <c r="E166" s="345">
        <v>165573352.75999999</v>
      </c>
      <c r="F166" s="345">
        <v>711738.75</v>
      </c>
    </row>
    <row r="167" spans="1:6" ht="18" customHeight="1">
      <c r="A167" s="256">
        <v>742</v>
      </c>
      <c r="B167" s="342" t="s">
        <v>948</v>
      </c>
      <c r="C167" s="345">
        <v>3646468.46</v>
      </c>
      <c r="D167" s="345">
        <v>45008.31</v>
      </c>
      <c r="E167" s="345">
        <v>26887452.809999999</v>
      </c>
      <c r="F167" s="345">
        <v>357795.22</v>
      </c>
    </row>
    <row r="168" spans="1:6" ht="18" customHeight="1">
      <c r="A168" s="256">
        <v>743</v>
      </c>
      <c r="B168" s="342" t="s">
        <v>949</v>
      </c>
      <c r="C168" s="345">
        <v>51349181.829999998</v>
      </c>
      <c r="D168" s="345">
        <v>1090013.02</v>
      </c>
      <c r="E168" s="345">
        <v>149091566.33000001</v>
      </c>
      <c r="F168" s="345">
        <v>-1854611.05</v>
      </c>
    </row>
    <row r="169" spans="1:6" ht="18" customHeight="1">
      <c r="A169" s="256">
        <v>744</v>
      </c>
      <c r="B169" s="342" t="s">
        <v>950</v>
      </c>
      <c r="C169" s="345">
        <v>26310964.690000001</v>
      </c>
      <c r="D169" s="345">
        <v>8132542.2199999997</v>
      </c>
      <c r="E169" s="345">
        <v>204299969.58000001</v>
      </c>
      <c r="F169" s="345">
        <v>2898841.1</v>
      </c>
    </row>
    <row r="170" spans="1:6" ht="18" customHeight="1">
      <c r="A170" s="256">
        <v>745</v>
      </c>
      <c r="B170" s="342" t="s">
        <v>951</v>
      </c>
      <c r="C170" s="345">
        <v>25700938.609999999</v>
      </c>
      <c r="D170" s="345">
        <v>1474738.73</v>
      </c>
      <c r="E170" s="345">
        <v>174205279.22</v>
      </c>
      <c r="F170" s="345">
        <v>3002386.37</v>
      </c>
    </row>
    <row r="171" spans="1:6" ht="18" customHeight="1">
      <c r="A171" s="256">
        <v>746</v>
      </c>
      <c r="B171" s="342" t="s">
        <v>952</v>
      </c>
      <c r="C171" s="345">
        <v>30270866.440000001</v>
      </c>
      <c r="D171" s="345">
        <v>4445294.53</v>
      </c>
      <c r="E171" s="345">
        <v>171994768.84999999</v>
      </c>
      <c r="F171" s="345">
        <v>1030100.69</v>
      </c>
    </row>
    <row r="172" spans="1:6" ht="18" customHeight="1">
      <c r="A172" s="256">
        <v>749</v>
      </c>
      <c r="B172" s="342" t="s">
        <v>2691</v>
      </c>
      <c r="C172" s="345">
        <v>6912503.3600000003</v>
      </c>
      <c r="D172" s="345">
        <v>120304</v>
      </c>
      <c r="E172" s="345">
        <v>30008649.210000001</v>
      </c>
      <c r="F172" s="345">
        <v>251553.55</v>
      </c>
    </row>
    <row r="173" spans="1:6" ht="18" customHeight="1">
      <c r="A173" s="256">
        <v>750</v>
      </c>
      <c r="B173" s="342" t="s">
        <v>953</v>
      </c>
      <c r="C173" s="345">
        <v>12733966.279999999</v>
      </c>
      <c r="D173" s="345">
        <v>-126077.03</v>
      </c>
      <c r="E173" s="345">
        <v>43064328.700000003</v>
      </c>
      <c r="F173" s="345">
        <v>91908.92</v>
      </c>
    </row>
    <row r="174" spans="1:6" ht="18" customHeight="1">
      <c r="A174" s="256">
        <v>751</v>
      </c>
      <c r="B174" s="342" t="s">
        <v>954</v>
      </c>
      <c r="C174" s="345">
        <v>16533619.26</v>
      </c>
      <c r="D174" s="345">
        <v>371914.76</v>
      </c>
      <c r="E174" s="345">
        <v>74427005.170000002</v>
      </c>
      <c r="F174" s="345">
        <v>375497.32</v>
      </c>
    </row>
    <row r="175" spans="1:6" ht="18" customHeight="1">
      <c r="A175" s="256">
        <v>752</v>
      </c>
      <c r="B175" s="342" t="s">
        <v>955</v>
      </c>
      <c r="C175" s="345">
        <v>59395613.479999997</v>
      </c>
      <c r="D175" s="345">
        <v>-815557.57</v>
      </c>
      <c r="E175" s="345">
        <v>183732170.97999999</v>
      </c>
      <c r="F175" s="345">
        <v>9249720.9399999995</v>
      </c>
    </row>
    <row r="176" spans="1:6" ht="18" customHeight="1">
      <c r="A176" s="256">
        <v>753</v>
      </c>
      <c r="B176" s="342" t="s">
        <v>956</v>
      </c>
      <c r="C176" s="345">
        <v>31725647.75</v>
      </c>
      <c r="D176" s="345">
        <v>635018.09</v>
      </c>
      <c r="E176" s="345">
        <v>104436572.38</v>
      </c>
      <c r="F176" s="345">
        <v>1286616.03</v>
      </c>
    </row>
    <row r="177" spans="1:6" ht="18" customHeight="1">
      <c r="A177" s="256">
        <v>754</v>
      </c>
      <c r="B177" s="342" t="s">
        <v>957</v>
      </c>
      <c r="C177" s="345">
        <v>50939122.740000002</v>
      </c>
      <c r="D177" s="345">
        <v>1185405.02</v>
      </c>
      <c r="E177" s="345">
        <v>162244801.72999999</v>
      </c>
      <c r="F177" s="345">
        <v>1719701.33</v>
      </c>
    </row>
    <row r="178" spans="1:6" ht="18" customHeight="1">
      <c r="A178" s="256">
        <v>755</v>
      </c>
      <c r="B178" s="342" t="s">
        <v>958</v>
      </c>
      <c r="C178" s="345">
        <v>17605247.149999999</v>
      </c>
      <c r="D178" s="345">
        <v>-12939.17</v>
      </c>
      <c r="E178" s="345">
        <v>64543898.799999997</v>
      </c>
      <c r="F178" s="345">
        <v>7492330.0099999998</v>
      </c>
    </row>
    <row r="179" spans="1:6" ht="18" customHeight="1">
      <c r="A179" s="256">
        <v>756</v>
      </c>
      <c r="B179" s="342" t="s">
        <v>959</v>
      </c>
      <c r="C179" s="345">
        <v>2825272.88</v>
      </c>
      <c r="D179" s="345">
        <v>49599</v>
      </c>
      <c r="E179" s="345">
        <v>20294510.219999999</v>
      </c>
      <c r="F179" s="345">
        <v>149980.44</v>
      </c>
    </row>
    <row r="180" spans="1:6" ht="18" customHeight="1">
      <c r="A180" s="256">
        <v>757</v>
      </c>
      <c r="B180" s="342" t="s">
        <v>960</v>
      </c>
      <c r="C180" s="345">
        <v>13751843.689999999</v>
      </c>
      <c r="D180" s="345">
        <v>-252359.82</v>
      </c>
      <c r="E180" s="345">
        <v>51941523.93</v>
      </c>
      <c r="F180" s="345">
        <v>591725.71</v>
      </c>
    </row>
    <row r="181" spans="1:6" ht="18" customHeight="1">
      <c r="A181" s="256">
        <v>758</v>
      </c>
      <c r="B181" s="342" t="s">
        <v>961</v>
      </c>
      <c r="C181" s="345">
        <v>0</v>
      </c>
      <c r="D181" s="345">
        <v>1077803.6299999999</v>
      </c>
      <c r="E181" s="345">
        <v>21523357.109999999</v>
      </c>
      <c r="F181" s="345">
        <v>27591000.82</v>
      </c>
    </row>
    <row r="182" spans="1:6" ht="18" customHeight="1">
      <c r="A182" s="256">
        <v>759</v>
      </c>
      <c r="B182" s="342" t="s">
        <v>962</v>
      </c>
      <c r="C182" s="345">
        <v>14057036.970000001</v>
      </c>
      <c r="D182" s="345">
        <v>692745</v>
      </c>
      <c r="E182" s="345">
        <v>47463903.869999997</v>
      </c>
      <c r="F182" s="345">
        <v>508972.68</v>
      </c>
    </row>
    <row r="183" spans="1:6" ht="18" customHeight="1">
      <c r="A183" s="256">
        <v>760</v>
      </c>
      <c r="B183" s="342" t="s">
        <v>963</v>
      </c>
      <c r="C183" s="345">
        <v>13650595.109999999</v>
      </c>
      <c r="D183" s="345">
        <v>960855</v>
      </c>
      <c r="E183" s="345">
        <v>76854823.560000002</v>
      </c>
      <c r="F183" s="345">
        <v>506829.35</v>
      </c>
    </row>
    <row r="184" spans="1:6" ht="18" customHeight="1">
      <c r="A184" s="256">
        <v>761</v>
      </c>
      <c r="B184" s="342" t="s">
        <v>964</v>
      </c>
      <c r="C184" s="345">
        <v>9075650.7799999993</v>
      </c>
      <c r="D184" s="345">
        <v>209024.89</v>
      </c>
      <c r="E184" s="345">
        <v>39701442.289999999</v>
      </c>
      <c r="F184" s="345">
        <v>273896.39</v>
      </c>
    </row>
    <row r="185" spans="1:6" ht="18" customHeight="1">
      <c r="A185" s="256">
        <v>763</v>
      </c>
      <c r="B185" s="342" t="s">
        <v>965</v>
      </c>
      <c r="C185" s="345">
        <v>12991365.82</v>
      </c>
      <c r="D185" s="345">
        <v>461643</v>
      </c>
      <c r="E185" s="345">
        <v>101195644.81999999</v>
      </c>
      <c r="F185" s="345">
        <v>11439519.1</v>
      </c>
    </row>
    <row r="186" spans="1:6" ht="18" customHeight="1">
      <c r="A186" s="256">
        <v>764</v>
      </c>
      <c r="B186" s="342" t="s">
        <v>966</v>
      </c>
      <c r="C186" s="345">
        <v>3098308.31</v>
      </c>
      <c r="D186" s="345">
        <v>28297</v>
      </c>
      <c r="E186" s="345">
        <v>19392737.780000001</v>
      </c>
      <c r="F186" s="345">
        <v>245684.86</v>
      </c>
    </row>
    <row r="187" spans="1:6" ht="18" customHeight="1">
      <c r="A187" s="256">
        <v>765</v>
      </c>
      <c r="B187" s="342" t="s">
        <v>967</v>
      </c>
      <c r="C187" s="345">
        <v>5097780.95</v>
      </c>
      <c r="D187" s="345">
        <v>56075.47</v>
      </c>
      <c r="E187" s="345">
        <v>21514086.239999998</v>
      </c>
      <c r="F187" s="345">
        <v>482583.14</v>
      </c>
    </row>
    <row r="188" spans="1:6" ht="18" customHeight="1">
      <c r="A188" s="256">
        <v>768</v>
      </c>
      <c r="B188" s="342" t="s">
        <v>968</v>
      </c>
      <c r="C188" s="345">
        <v>0</v>
      </c>
      <c r="D188" s="345">
        <v>0</v>
      </c>
      <c r="E188" s="345">
        <v>17352108.559999999</v>
      </c>
      <c r="F188" s="345">
        <v>44802254.359999999</v>
      </c>
    </row>
    <row r="189" spans="1:6" ht="18" customHeight="1">
      <c r="A189" s="256">
        <v>769</v>
      </c>
      <c r="B189" s="342" t="s">
        <v>969</v>
      </c>
      <c r="C189" s="345">
        <v>0</v>
      </c>
      <c r="D189" s="345">
        <v>0</v>
      </c>
      <c r="E189" s="345">
        <v>11109600.16</v>
      </c>
      <c r="F189" s="345">
        <v>2212205.52</v>
      </c>
    </row>
    <row r="190" spans="1:6" ht="18" customHeight="1">
      <c r="A190" s="256">
        <v>770</v>
      </c>
      <c r="B190" s="342" t="s">
        <v>2689</v>
      </c>
      <c r="C190" s="345">
        <v>1752299.77</v>
      </c>
      <c r="D190" s="345">
        <v>46078.98</v>
      </c>
      <c r="E190" s="345">
        <v>16781109.75</v>
      </c>
      <c r="F190" s="345">
        <v>55106.9</v>
      </c>
    </row>
    <row r="191" spans="1:6" ht="18" customHeight="1">
      <c r="A191" s="256">
        <v>771</v>
      </c>
      <c r="B191" s="342" t="s">
        <v>970</v>
      </c>
      <c r="C191" s="345">
        <v>3314456.44</v>
      </c>
      <c r="D191" s="345">
        <v>7640346.6600000001</v>
      </c>
      <c r="E191" s="345">
        <v>30434764.539999999</v>
      </c>
      <c r="F191" s="345">
        <v>3292657.55</v>
      </c>
    </row>
    <row r="192" spans="1:6" ht="18" customHeight="1">
      <c r="A192" s="256">
        <v>772</v>
      </c>
      <c r="B192" s="342" t="s">
        <v>971</v>
      </c>
      <c r="C192" s="345">
        <v>1353870.55</v>
      </c>
      <c r="D192" s="345">
        <v>24935078.600000001</v>
      </c>
      <c r="E192" s="345">
        <v>34825982.850000001</v>
      </c>
      <c r="F192" s="345">
        <v>15106207.630000001</v>
      </c>
    </row>
    <row r="193" spans="1:6" ht="18" customHeight="1">
      <c r="A193" s="256">
        <v>773</v>
      </c>
      <c r="B193" s="342" t="s">
        <v>972</v>
      </c>
      <c r="C193" s="345">
        <v>4424765.51</v>
      </c>
      <c r="D193" s="345">
        <v>189299</v>
      </c>
      <c r="E193" s="345">
        <v>27550608.670000002</v>
      </c>
      <c r="F193" s="345">
        <v>5054852.3600000003</v>
      </c>
    </row>
    <row r="194" spans="1:6" ht="18" customHeight="1">
      <c r="A194" s="256">
        <v>774</v>
      </c>
      <c r="B194" s="342" t="s">
        <v>973</v>
      </c>
      <c r="C194" s="345">
        <v>5722200.5300000003</v>
      </c>
      <c r="D194" s="345">
        <v>1795322.49</v>
      </c>
      <c r="E194" s="345">
        <v>67809681.409999996</v>
      </c>
      <c r="F194" s="345">
        <v>281137.48</v>
      </c>
    </row>
    <row r="195" spans="1:6" ht="18" customHeight="1">
      <c r="A195" s="346">
        <v>781</v>
      </c>
      <c r="B195" s="346" t="s">
        <v>974</v>
      </c>
      <c r="C195" s="345">
        <v>172729080.19999999</v>
      </c>
      <c r="D195" s="345">
        <v>694419013.99000001</v>
      </c>
      <c r="E195" s="345">
        <v>510301268.17000002</v>
      </c>
      <c r="F195" s="345">
        <v>1027376101.25</v>
      </c>
    </row>
    <row r="196" spans="1:6" ht="18" customHeight="1">
      <c r="A196" s="275">
        <v>783</v>
      </c>
      <c r="B196" s="346" t="s">
        <v>975</v>
      </c>
      <c r="C196" s="345">
        <v>9453.02</v>
      </c>
      <c r="D196" s="345">
        <v>7809335.0599999996</v>
      </c>
      <c r="E196" s="345">
        <v>36698911.409999996</v>
      </c>
      <c r="F196" s="345">
        <v>27039323.98</v>
      </c>
    </row>
    <row r="197" spans="1:6" ht="18" customHeight="1">
      <c r="A197" s="256">
        <v>784</v>
      </c>
      <c r="B197" s="342" t="s">
        <v>976</v>
      </c>
      <c r="C197" s="345">
        <v>17819183.530000001</v>
      </c>
      <c r="D197" s="345">
        <v>221189</v>
      </c>
      <c r="E197" s="345">
        <v>56320299.109999999</v>
      </c>
      <c r="F197" s="345">
        <v>1485795.27</v>
      </c>
    </row>
    <row r="198" spans="1:6" ht="18" customHeight="1">
      <c r="A198" s="256">
        <v>785</v>
      </c>
      <c r="B198" s="342" t="s">
        <v>977</v>
      </c>
      <c r="C198" s="345">
        <v>21858766.32</v>
      </c>
      <c r="D198" s="345">
        <v>1216782.56</v>
      </c>
      <c r="E198" s="345">
        <v>68670300.590000004</v>
      </c>
      <c r="F198" s="345">
        <v>154792.21</v>
      </c>
    </row>
    <row r="199" spans="1:6" ht="18" customHeight="1">
      <c r="A199" s="256">
        <v>787</v>
      </c>
      <c r="B199" s="342" t="s">
        <v>978</v>
      </c>
      <c r="C199" s="345">
        <v>1924835.33</v>
      </c>
      <c r="D199" s="345">
        <v>9951.35</v>
      </c>
      <c r="E199" s="345">
        <v>11113670.33</v>
      </c>
      <c r="F199" s="345">
        <v>71130.850000000006</v>
      </c>
    </row>
    <row r="200" spans="1:6" ht="18" customHeight="1">
      <c r="A200" s="256">
        <v>788</v>
      </c>
      <c r="B200" s="342" t="s">
        <v>979</v>
      </c>
      <c r="C200" s="332">
        <v>1953149.8</v>
      </c>
      <c r="D200" s="332">
        <v>79743.320000000007</v>
      </c>
      <c r="E200" s="332">
        <v>12843881.18</v>
      </c>
      <c r="F200" s="332">
        <v>115975.5</v>
      </c>
    </row>
    <row r="201" spans="1:6" ht="18" customHeight="1">
      <c r="A201" s="57">
        <v>789</v>
      </c>
      <c r="B201" s="1" t="s">
        <v>980</v>
      </c>
      <c r="C201" s="348">
        <v>1525292.96</v>
      </c>
      <c r="D201" s="348">
        <v>18007.04</v>
      </c>
      <c r="E201" s="348">
        <v>10558885.310000001</v>
      </c>
      <c r="F201" s="348">
        <v>140183.57</v>
      </c>
    </row>
    <row r="202" spans="1:6" ht="18" customHeight="1">
      <c r="B202" s="342" t="s">
        <v>791</v>
      </c>
      <c r="C202" s="334">
        <v>10899429272.880007</v>
      </c>
      <c r="D202" s="334">
        <v>26740680576.03001</v>
      </c>
      <c r="E202" s="334">
        <v>35867115351.280006</v>
      </c>
      <c r="F202" s="334">
        <v>7847059837.7799997</v>
      </c>
    </row>
    <row r="203" spans="1:6" ht="36" customHeight="1">
      <c r="A203" s="274" t="s">
        <v>655</v>
      </c>
      <c r="C203" s="345"/>
      <c r="D203" s="345"/>
      <c r="E203" s="345"/>
      <c r="F203" s="345"/>
    </row>
    <row r="204" spans="1:6" ht="18" customHeight="1">
      <c r="A204" s="256">
        <v>323</v>
      </c>
      <c r="B204" s="342" t="s">
        <v>917</v>
      </c>
      <c r="C204" s="345">
        <v>8380884061.9700003</v>
      </c>
      <c r="D204" s="345">
        <v>9800877491.9200001</v>
      </c>
      <c r="E204" s="345">
        <v>7365532750.8900003</v>
      </c>
      <c r="F204" s="345">
        <v>10288740360.139999</v>
      </c>
    </row>
    <row r="205" spans="1:6" ht="18" customHeight="1">
      <c r="A205" s="57">
        <v>326</v>
      </c>
      <c r="B205" s="1" t="s">
        <v>981</v>
      </c>
      <c r="C205" s="349">
        <v>2539446.2200000002</v>
      </c>
      <c r="D205" s="349">
        <v>5472185.0700000003</v>
      </c>
      <c r="E205" s="349">
        <v>1575642.1</v>
      </c>
      <c r="F205" s="349">
        <v>7666814.29</v>
      </c>
    </row>
    <row r="206" spans="1:6" ht="18" customHeight="1">
      <c r="A206" s="57">
        <v>327</v>
      </c>
      <c r="B206" s="1" t="s">
        <v>982</v>
      </c>
      <c r="C206" s="349">
        <v>1816643668.7</v>
      </c>
      <c r="D206" s="349">
        <v>9708346841.1599998</v>
      </c>
      <c r="E206" s="349">
        <v>1741839293.46</v>
      </c>
      <c r="F206" s="349">
        <v>10995170305.190001</v>
      </c>
    </row>
    <row r="207" spans="1:6" ht="18" customHeight="1">
      <c r="A207" s="57">
        <v>338</v>
      </c>
      <c r="B207" s="1" t="s">
        <v>983</v>
      </c>
      <c r="C207" s="349">
        <v>0</v>
      </c>
      <c r="D207" s="349">
        <v>6829.23</v>
      </c>
      <c r="E207" s="349">
        <v>1227022.56</v>
      </c>
      <c r="F207" s="349">
        <v>17724.47</v>
      </c>
    </row>
    <row r="208" spans="1:6" ht="18" customHeight="1">
      <c r="B208" s="342" t="s">
        <v>663</v>
      </c>
      <c r="C208" s="350">
        <v>10200067176.890001</v>
      </c>
      <c r="D208" s="350">
        <v>19514703347.380001</v>
      </c>
      <c r="E208" s="350">
        <v>9110174709.0100002</v>
      </c>
      <c r="F208" s="350">
        <v>21291595204.090004</v>
      </c>
    </row>
    <row r="209" spans="1:6" ht="18" customHeight="1" thickBot="1">
      <c r="A209" s="351" t="s">
        <v>150</v>
      </c>
      <c r="C209" s="352">
        <v>138594383617.35992</v>
      </c>
      <c r="D209" s="352">
        <v>111928374837.47005</v>
      </c>
      <c r="E209" s="352">
        <v>129472647005.18999</v>
      </c>
      <c r="F209" s="352">
        <v>117497921923.09004</v>
      </c>
    </row>
    <row r="210" spans="1:6" ht="18" customHeight="1" thickTop="1">
      <c r="A210" s="494" t="s">
        <v>115</v>
      </c>
      <c r="B210" s="494"/>
      <c r="C210" s="494"/>
      <c r="D210" s="494"/>
      <c r="E210" s="494"/>
      <c r="F210" s="494"/>
    </row>
    <row r="211" spans="1:6" ht="18" hidden="1" customHeight="1"/>
    <row r="212" spans="1:6" ht="31.5" hidden="1" customHeight="1"/>
    <row r="213" spans="1:6" hidden="1"/>
    <row r="214" spans="1:6" hidden="1"/>
    <row r="215" spans="1:6" hidden="1"/>
    <row r="216" spans="1:6" hidden="1"/>
    <row r="217" spans="1:6" hidden="1"/>
    <row r="218" spans="1:6" hidden="1"/>
    <row r="219" spans="1:6" hidden="1"/>
    <row r="220" spans="1:6" hidden="1"/>
    <row r="221" spans="1:6" hidden="1"/>
    <row r="222" spans="1:6" hidden="1"/>
    <row r="223" spans="1:6" hidden="1"/>
    <row r="224" spans="1:6" hidden="1"/>
    <row r="225" hidden="1"/>
    <row r="226" hidden="1"/>
    <row r="227" hidden="1"/>
    <row r="228" hidden="1"/>
    <row r="229" hidden="1"/>
    <row r="230" hidden="1"/>
    <row r="231" hidden="1"/>
    <row r="232" hidden="1"/>
    <row r="233" hidden="1"/>
  </sheetData>
  <customSheetViews>
    <customSheetView guid="{85C796D9-9862-45FD-9C76-C539D15E6DB8}" showPageBreaks="1" fitToPage="1" hiddenRows="1" hiddenColumns="1">
      <selection sqref="A1:F1"/>
      <rowBreaks count="1" manualBreakCount="1">
        <brk id="95" max="16383" man="1"/>
      </rowBreaks>
      <pageMargins left="0.5" right="0.5" top="1" bottom="1" header="0.5" footer="0.5"/>
      <printOptions horizontalCentered="1"/>
      <pageSetup scale="52" fitToHeight="0" orientation="portrait" horizontalDpi="1200" verticalDpi="1200" r:id="rId1"/>
      <headerFooter>
        <oddFooter>&amp;CThe State of Texas    -    2016 ANNUAL CASH REPORT
&amp;P</oddFooter>
      </headerFooter>
    </customSheetView>
    <customSheetView guid="{BE2CF08A-2A64-484B-8025-AFF180C9E95D}" fitToPage="1" hiddenRows="1" hiddenColumns="1">
      <selection sqref="A1:F1"/>
      <rowBreaks count="1" manualBreakCount="1">
        <brk id="95" max="16383" man="1"/>
      </rowBreaks>
      <pageMargins left="0.5" right="0.5" top="1" bottom="1" header="0.5" footer="0.5"/>
      <printOptions horizontalCentered="1"/>
      <pageSetup scale="52" fitToHeight="0" orientation="portrait" horizontalDpi="1200" verticalDpi="1200" r:id="rId2"/>
      <headerFooter>
        <oddFooter>&amp;CThe State of Texas    -    2016 ANNUAL CASH REPORT
&amp;P</oddFooter>
      </headerFooter>
    </customSheetView>
  </customSheetViews>
  <mergeCells count="2">
    <mergeCell ref="A1:F1"/>
    <mergeCell ref="A210:F210"/>
  </mergeCells>
  <printOptions horizontalCentered="1"/>
  <pageMargins left="0.5" right="0.5" top="1" bottom="1" header="0.5" footer="0.5"/>
  <pageSetup scale="52" fitToHeight="0" orientation="portrait" horizontalDpi="1200" verticalDpi="1200" r:id="rId3"/>
  <headerFooter>
    <oddFooter>&amp;CThe State of Texas    -    2016 ANNUAL CASH REPORT
&amp;P</oddFooter>
  </headerFooter>
  <rowBreaks count="1" manualBreakCount="1">
    <brk id="95"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rgb="FF00B0F0"/>
    <pageSetUpPr fitToPage="1"/>
  </sheetPr>
  <dimension ref="A1:J613"/>
  <sheetViews>
    <sheetView zoomScaleNormal="100" zoomScaleSheetLayoutView="70" workbookViewId="0">
      <selection sqref="A1:F1"/>
    </sheetView>
  </sheetViews>
  <sheetFormatPr defaultColWidth="0" defaultRowHeight="15" zeroHeight="1"/>
  <cols>
    <col min="1" max="1" width="7.140625" style="371" customWidth="1"/>
    <col min="2" max="2" width="71.85546875" style="372" customWidth="1"/>
    <col min="3" max="4" width="24.7109375" style="1" bestFit="1" customWidth="1"/>
    <col min="5" max="5" width="24.85546875" style="1" customWidth="1"/>
    <col min="6" max="6" width="24.42578125" style="1" customWidth="1"/>
    <col min="7" max="9" width="9.140625" style="1" hidden="1" customWidth="1"/>
    <col min="10" max="10" width="21" style="1" hidden="1" customWidth="1"/>
    <col min="11" max="16384" width="9.140625" style="1" hidden="1"/>
  </cols>
  <sheetData>
    <row r="1" spans="1:10" ht="96.75" customHeight="1">
      <c r="A1" s="496" t="s">
        <v>2615</v>
      </c>
      <c r="B1" s="496"/>
      <c r="C1" s="496"/>
      <c r="D1" s="496"/>
      <c r="E1" s="496"/>
      <c r="F1" s="496"/>
    </row>
    <row r="2" spans="1:10" ht="33.75" customHeight="1">
      <c r="A2" s="354" t="s">
        <v>1425</v>
      </c>
      <c r="B2" s="329"/>
      <c r="C2" s="355" t="s">
        <v>1419</v>
      </c>
      <c r="D2" s="355" t="s">
        <v>1420</v>
      </c>
      <c r="E2" s="356" t="s">
        <v>1421</v>
      </c>
      <c r="F2" s="357" t="s">
        <v>1422</v>
      </c>
    </row>
    <row r="3" spans="1:10" ht="47.25" customHeight="1">
      <c r="A3" s="495" t="s">
        <v>1426</v>
      </c>
      <c r="B3" s="495"/>
    </row>
    <row r="4" spans="1:10">
      <c r="A4" s="358" t="s">
        <v>1427</v>
      </c>
      <c r="B4" s="359" t="s">
        <v>1428</v>
      </c>
      <c r="C4" s="360">
        <v>91112620529.630005</v>
      </c>
      <c r="D4" s="360">
        <v>14961204273.530001</v>
      </c>
      <c r="E4" s="360">
        <v>68628070667.239998</v>
      </c>
      <c r="F4" s="360">
        <v>36743873603.260002</v>
      </c>
      <c r="J4" s="361"/>
    </row>
    <row r="5" spans="1:10">
      <c r="A5" s="362" t="s">
        <v>1429</v>
      </c>
      <c r="B5" s="363" t="s">
        <v>1430</v>
      </c>
      <c r="C5" s="345">
        <v>199865335.43000001</v>
      </c>
      <c r="D5" s="345">
        <v>69727802.329999998</v>
      </c>
      <c r="E5" s="345">
        <v>189856260.91999999</v>
      </c>
      <c r="F5" s="345">
        <v>75910839.180000007</v>
      </c>
      <c r="J5" s="361"/>
    </row>
    <row r="6" spans="1:10">
      <c r="A6" s="362" t="s">
        <v>1431</v>
      </c>
      <c r="B6" s="363" t="s">
        <v>1432</v>
      </c>
      <c r="C6" s="345">
        <v>171752119.68000001</v>
      </c>
      <c r="D6" s="345">
        <v>63019.37</v>
      </c>
      <c r="E6" s="345">
        <v>95198068.109999999</v>
      </c>
      <c r="F6" s="345">
        <v>29326019.289999999</v>
      </c>
      <c r="J6" s="361"/>
    </row>
    <row r="7" spans="1:10">
      <c r="A7" s="362" t="s">
        <v>1433</v>
      </c>
      <c r="B7" s="363" t="s">
        <v>1434</v>
      </c>
      <c r="C7" s="345">
        <v>17057328.25</v>
      </c>
      <c r="D7" s="345">
        <v>2249317.7000000002</v>
      </c>
      <c r="E7" s="345">
        <v>18807991.219999999</v>
      </c>
      <c r="F7" s="345">
        <v>2502561.2400000002</v>
      </c>
      <c r="J7" s="361"/>
    </row>
    <row r="8" spans="1:10">
      <c r="A8" s="362" t="s">
        <v>1435</v>
      </c>
      <c r="B8" s="363" t="s">
        <v>1436</v>
      </c>
      <c r="C8" s="345">
        <v>18806685.66</v>
      </c>
      <c r="D8" s="345">
        <v>370231.28</v>
      </c>
      <c r="E8" s="345">
        <v>12791660.390000001</v>
      </c>
      <c r="F8" s="345">
        <v>1584018.24</v>
      </c>
      <c r="J8" s="361"/>
    </row>
    <row r="9" spans="1:10">
      <c r="A9" s="362" t="s">
        <v>1437</v>
      </c>
      <c r="B9" s="363" t="s">
        <v>1438</v>
      </c>
      <c r="C9" s="345">
        <v>41837515.07</v>
      </c>
      <c r="D9" s="345">
        <v>151751318.36000001</v>
      </c>
      <c r="E9" s="345">
        <v>168283192.75999999</v>
      </c>
      <c r="F9" s="345">
        <v>12963785.380000001</v>
      </c>
      <c r="J9" s="361"/>
    </row>
    <row r="10" spans="1:10">
      <c r="A10" s="362" t="s">
        <v>1439</v>
      </c>
      <c r="B10" s="363" t="s">
        <v>1440</v>
      </c>
      <c r="C10" s="345">
        <v>3752315.72</v>
      </c>
      <c r="D10" s="345">
        <v>6517859.8799999999</v>
      </c>
      <c r="E10" s="345">
        <v>0</v>
      </c>
      <c r="F10" s="345">
        <v>13525750.619999999</v>
      </c>
      <c r="J10" s="361"/>
    </row>
    <row r="11" spans="1:10">
      <c r="A11" s="362" t="s">
        <v>1441</v>
      </c>
      <c r="B11" s="363" t="s">
        <v>1442</v>
      </c>
      <c r="C11" s="345">
        <v>55866657.060000002</v>
      </c>
      <c r="D11" s="345">
        <v>132134046.25</v>
      </c>
      <c r="E11" s="345">
        <v>128823033.3</v>
      </c>
      <c r="F11" s="345">
        <v>61633301.119999997</v>
      </c>
      <c r="J11" s="361"/>
    </row>
    <row r="12" spans="1:10">
      <c r="A12" s="362" t="s">
        <v>1443</v>
      </c>
      <c r="B12" s="363" t="s">
        <v>1444</v>
      </c>
      <c r="C12" s="345">
        <v>597816.93000000005</v>
      </c>
      <c r="D12" s="345">
        <v>40617906.280000001</v>
      </c>
      <c r="E12" s="345">
        <v>1509363.18</v>
      </c>
      <c r="F12" s="345">
        <v>41178941.039999999</v>
      </c>
      <c r="J12" s="361"/>
    </row>
    <row r="13" spans="1:10">
      <c r="A13" s="362" t="s">
        <v>1447</v>
      </c>
      <c r="B13" s="363" t="s">
        <v>1448</v>
      </c>
      <c r="C13" s="345">
        <v>69369.45</v>
      </c>
      <c r="D13" s="345">
        <v>208</v>
      </c>
      <c r="E13" s="345">
        <v>3125993.6</v>
      </c>
      <c r="F13" s="345">
        <v>7904536.96</v>
      </c>
      <c r="J13" s="361"/>
    </row>
    <row r="14" spans="1:10">
      <c r="A14" s="362" t="s">
        <v>1449</v>
      </c>
      <c r="B14" s="363" t="s">
        <v>1450</v>
      </c>
      <c r="C14" s="345">
        <v>80580</v>
      </c>
      <c r="D14" s="345">
        <v>0</v>
      </c>
      <c r="E14" s="345">
        <v>58834.83</v>
      </c>
      <c r="F14" s="345">
        <v>0</v>
      </c>
      <c r="J14" s="361"/>
    </row>
    <row r="15" spans="1:10">
      <c r="A15" s="362" t="s">
        <v>1451</v>
      </c>
      <c r="B15" s="363" t="s">
        <v>2470</v>
      </c>
      <c r="C15" s="345">
        <v>8589181.5099999998</v>
      </c>
      <c r="D15" s="345">
        <v>28310.75</v>
      </c>
      <c r="E15" s="345">
        <v>11059365.85</v>
      </c>
      <c r="F15" s="345">
        <v>113935.67</v>
      </c>
      <c r="J15" s="361"/>
    </row>
    <row r="16" spans="1:10">
      <c r="A16" s="362" t="s">
        <v>1452</v>
      </c>
      <c r="B16" s="363" t="s">
        <v>1453</v>
      </c>
      <c r="C16" s="345">
        <v>2554075.5099999998</v>
      </c>
      <c r="D16" s="345">
        <v>18638046.420000002</v>
      </c>
      <c r="E16" s="345">
        <v>112424.26</v>
      </c>
      <c r="F16" s="345">
        <v>18638122.420000002</v>
      </c>
      <c r="J16" s="361"/>
    </row>
    <row r="17" spans="1:10">
      <c r="A17" s="362" t="s">
        <v>1454</v>
      </c>
      <c r="B17" s="363" t="s">
        <v>1455</v>
      </c>
      <c r="C17" s="345">
        <v>0</v>
      </c>
      <c r="D17" s="345">
        <v>0</v>
      </c>
      <c r="E17" s="345">
        <v>54845.75</v>
      </c>
      <c r="F17" s="345">
        <v>22028920.050000001</v>
      </c>
      <c r="J17" s="361"/>
    </row>
    <row r="18" spans="1:10">
      <c r="A18" s="362" t="s">
        <v>1456</v>
      </c>
      <c r="B18" s="363" t="s">
        <v>1457</v>
      </c>
      <c r="C18" s="345">
        <v>105533920.23999999</v>
      </c>
      <c r="D18" s="345">
        <v>970205</v>
      </c>
      <c r="E18" s="345">
        <v>74389989.510000005</v>
      </c>
      <c r="F18" s="345">
        <v>5266184.7300000004</v>
      </c>
      <c r="J18" s="361"/>
    </row>
    <row r="19" spans="1:10">
      <c r="A19" s="362" t="s">
        <v>1458</v>
      </c>
      <c r="B19" s="363" t="s">
        <v>1459</v>
      </c>
      <c r="C19" s="345">
        <v>102506831.05</v>
      </c>
      <c r="D19" s="345">
        <v>32706511.34</v>
      </c>
      <c r="E19" s="345">
        <v>87717524.459999993</v>
      </c>
      <c r="F19" s="345">
        <v>11625127.41</v>
      </c>
      <c r="J19" s="361"/>
    </row>
    <row r="20" spans="1:10">
      <c r="A20" s="362" t="s">
        <v>1460</v>
      </c>
      <c r="B20" s="363" t="s">
        <v>1461</v>
      </c>
      <c r="C20" s="345">
        <v>2724081.9</v>
      </c>
      <c r="D20" s="345">
        <v>6279.35</v>
      </c>
      <c r="E20" s="345">
        <v>2402436.6</v>
      </c>
      <c r="F20" s="345">
        <v>23333.66</v>
      </c>
      <c r="J20" s="361"/>
    </row>
    <row r="21" spans="1:10">
      <c r="A21" s="362" t="s">
        <v>1462</v>
      </c>
      <c r="B21" s="363" t="s">
        <v>2385</v>
      </c>
      <c r="C21" s="345">
        <v>5073753</v>
      </c>
      <c r="D21" s="345">
        <v>0</v>
      </c>
      <c r="E21" s="345">
        <v>4428743.57</v>
      </c>
      <c r="F21" s="345">
        <v>7005.47</v>
      </c>
      <c r="J21" s="361"/>
    </row>
    <row r="22" spans="1:10">
      <c r="A22" s="362" t="s">
        <v>1463</v>
      </c>
      <c r="B22" s="363" t="s">
        <v>1464</v>
      </c>
      <c r="C22" s="345">
        <v>15952460.65</v>
      </c>
      <c r="D22" s="345">
        <v>-190949.02</v>
      </c>
      <c r="E22" s="345">
        <v>26544498.899999999</v>
      </c>
      <c r="F22" s="345">
        <v>-13233283.1</v>
      </c>
      <c r="J22" s="361"/>
    </row>
    <row r="23" spans="1:10">
      <c r="A23" s="362" t="s">
        <v>2471</v>
      </c>
      <c r="B23" s="363" t="s">
        <v>2472</v>
      </c>
      <c r="C23" s="345">
        <v>11082224.98</v>
      </c>
      <c r="D23" s="345">
        <v>0</v>
      </c>
      <c r="E23" s="345">
        <v>11082224.98</v>
      </c>
      <c r="F23" s="345">
        <v>0</v>
      </c>
      <c r="J23" s="361"/>
    </row>
    <row r="24" spans="1:10">
      <c r="A24" s="362" t="s">
        <v>1465</v>
      </c>
      <c r="B24" s="363" t="s">
        <v>1466</v>
      </c>
      <c r="C24" s="345">
        <v>56357</v>
      </c>
      <c r="D24" s="345">
        <v>5203931.82</v>
      </c>
      <c r="E24" s="345">
        <v>220921.5</v>
      </c>
      <c r="F24" s="345">
        <v>5206926.04</v>
      </c>
      <c r="J24" s="361"/>
    </row>
    <row r="25" spans="1:10">
      <c r="A25" s="362" t="s">
        <v>1467</v>
      </c>
      <c r="B25" s="363" t="s">
        <v>1468</v>
      </c>
      <c r="C25" s="345">
        <v>381530.19</v>
      </c>
      <c r="D25" s="345">
        <v>13260284.380000001</v>
      </c>
      <c r="E25" s="345">
        <v>14396721.76</v>
      </c>
      <c r="F25" s="345">
        <v>13260284.380000001</v>
      </c>
      <c r="J25" s="361"/>
    </row>
    <row r="26" spans="1:10">
      <c r="A26" s="362" t="s">
        <v>1469</v>
      </c>
      <c r="B26" s="363" t="s">
        <v>2473</v>
      </c>
      <c r="C26" s="345">
        <v>0</v>
      </c>
      <c r="D26" s="345">
        <v>16607389.16</v>
      </c>
      <c r="E26" s="345">
        <v>9502012.9100000001</v>
      </c>
      <c r="F26" s="345">
        <v>7963864.1600000001</v>
      </c>
      <c r="J26" s="361"/>
    </row>
    <row r="27" spans="1:10">
      <c r="A27" s="362" t="s">
        <v>1470</v>
      </c>
      <c r="B27" s="363" t="s">
        <v>1471</v>
      </c>
      <c r="C27" s="345">
        <v>91229395.439999998</v>
      </c>
      <c r="D27" s="345">
        <v>0</v>
      </c>
      <c r="E27" s="345">
        <v>71202198.489999995</v>
      </c>
      <c r="F27" s="345">
        <v>2905718.4</v>
      </c>
      <c r="J27" s="361"/>
    </row>
    <row r="28" spans="1:10">
      <c r="A28" s="362" t="s">
        <v>1472</v>
      </c>
      <c r="B28" s="363" t="s">
        <v>1473</v>
      </c>
      <c r="C28" s="345">
        <v>11611149.960000001</v>
      </c>
      <c r="D28" s="345">
        <v>0</v>
      </c>
      <c r="E28" s="345">
        <v>11408723.08</v>
      </c>
      <c r="F28" s="345">
        <v>361410.91</v>
      </c>
      <c r="J28" s="361"/>
    </row>
    <row r="29" spans="1:10">
      <c r="A29" s="362" t="s">
        <v>1474</v>
      </c>
      <c r="B29" s="363" t="s">
        <v>1475</v>
      </c>
      <c r="C29" s="345">
        <v>12733966.279999999</v>
      </c>
      <c r="D29" s="345">
        <v>0</v>
      </c>
      <c r="E29" s="345">
        <v>7408833.7699999996</v>
      </c>
      <c r="F29" s="345">
        <v>77144.34</v>
      </c>
      <c r="J29" s="361"/>
    </row>
    <row r="30" spans="1:10">
      <c r="A30" s="362" t="s">
        <v>1476</v>
      </c>
      <c r="B30" s="363" t="s">
        <v>1477</v>
      </c>
      <c r="C30" s="345">
        <v>14056686.939999999</v>
      </c>
      <c r="D30" s="345">
        <v>0</v>
      </c>
      <c r="E30" s="345">
        <v>13101057.58</v>
      </c>
      <c r="F30" s="345">
        <v>346186.39</v>
      </c>
      <c r="J30" s="361"/>
    </row>
    <row r="31" spans="1:10">
      <c r="A31" s="362" t="s">
        <v>1478</v>
      </c>
      <c r="B31" s="363" t="s">
        <v>1479</v>
      </c>
      <c r="C31" s="345">
        <v>13644542.630000001</v>
      </c>
      <c r="D31" s="345">
        <v>0</v>
      </c>
      <c r="E31" s="345">
        <v>19604241.239999998</v>
      </c>
      <c r="F31" s="345">
        <v>452012.84</v>
      </c>
      <c r="J31" s="361"/>
    </row>
    <row r="32" spans="1:10">
      <c r="A32" s="362" t="s">
        <v>1480</v>
      </c>
      <c r="B32" s="363" t="s">
        <v>1481</v>
      </c>
      <c r="C32" s="345">
        <v>9043645.4100000001</v>
      </c>
      <c r="D32" s="345">
        <v>0</v>
      </c>
      <c r="E32" s="345">
        <v>7523991.5800000001</v>
      </c>
      <c r="F32" s="345">
        <v>239408.85</v>
      </c>
      <c r="J32" s="361"/>
    </row>
    <row r="33" spans="1:10">
      <c r="A33" s="362" t="s">
        <v>1482</v>
      </c>
      <c r="B33" s="363" t="s">
        <v>1483</v>
      </c>
      <c r="C33" s="345">
        <v>3098308.31</v>
      </c>
      <c r="D33" s="345">
        <v>0</v>
      </c>
      <c r="E33" s="345">
        <v>3758161.59</v>
      </c>
      <c r="F33" s="345">
        <v>119658.19</v>
      </c>
      <c r="J33" s="361"/>
    </row>
    <row r="34" spans="1:10">
      <c r="A34" s="362" t="s">
        <v>1484</v>
      </c>
      <c r="B34" s="363" t="s">
        <v>1485</v>
      </c>
      <c r="C34" s="345">
        <v>5097586.13</v>
      </c>
      <c r="D34" s="345">
        <v>0</v>
      </c>
      <c r="E34" s="345">
        <v>4844669.46</v>
      </c>
      <c r="F34" s="345">
        <v>156018.35</v>
      </c>
      <c r="J34" s="361"/>
    </row>
    <row r="35" spans="1:10">
      <c r="A35" s="362" t="s">
        <v>1486</v>
      </c>
      <c r="B35" s="363" t="s">
        <v>1487</v>
      </c>
      <c r="C35" s="345">
        <v>701746.05</v>
      </c>
      <c r="D35" s="345">
        <v>0</v>
      </c>
      <c r="E35" s="345">
        <v>7977.43</v>
      </c>
      <c r="F35" s="345">
        <v>193928.8</v>
      </c>
      <c r="J35" s="361"/>
    </row>
    <row r="36" spans="1:10">
      <c r="A36" s="362" t="s">
        <v>1488</v>
      </c>
      <c r="B36" s="363" t="s">
        <v>1489</v>
      </c>
      <c r="C36" s="345">
        <v>4288354.34</v>
      </c>
      <c r="D36" s="345">
        <v>0</v>
      </c>
      <c r="E36" s="345">
        <v>15938513.77</v>
      </c>
      <c r="F36" s="345">
        <v>460712.28</v>
      </c>
      <c r="J36" s="361"/>
    </row>
    <row r="37" spans="1:10">
      <c r="A37" s="362" t="s">
        <v>1490</v>
      </c>
      <c r="B37" s="363" t="s">
        <v>1491</v>
      </c>
      <c r="C37" s="345">
        <v>62118531.07</v>
      </c>
      <c r="D37" s="345">
        <v>0</v>
      </c>
      <c r="E37" s="345">
        <v>65057666.850000001</v>
      </c>
      <c r="F37" s="345">
        <v>1431195.58</v>
      </c>
      <c r="J37" s="361"/>
    </row>
    <row r="38" spans="1:10">
      <c r="A38" s="362" t="s">
        <v>1492</v>
      </c>
      <c r="B38" s="363" t="s">
        <v>1493</v>
      </c>
      <c r="C38" s="345">
        <v>15692862.439999999</v>
      </c>
      <c r="D38" s="345">
        <v>0</v>
      </c>
      <c r="E38" s="345">
        <v>14329576.42</v>
      </c>
      <c r="F38" s="345">
        <v>465537.53</v>
      </c>
      <c r="J38" s="361"/>
    </row>
    <row r="39" spans="1:10">
      <c r="A39" s="362" t="s">
        <v>1494</v>
      </c>
      <c r="B39" s="363" t="s">
        <v>1495</v>
      </c>
      <c r="C39" s="345">
        <v>113424646.31</v>
      </c>
      <c r="D39" s="345">
        <v>1211.29</v>
      </c>
      <c r="E39" s="345">
        <v>114924204.97</v>
      </c>
      <c r="F39" s="345">
        <v>2558194.25</v>
      </c>
      <c r="J39" s="361"/>
    </row>
    <row r="40" spans="1:10">
      <c r="A40" s="362" t="s">
        <v>1496</v>
      </c>
      <c r="B40" s="363" t="s">
        <v>1497</v>
      </c>
      <c r="C40" s="345">
        <v>17000566.690000001</v>
      </c>
      <c r="D40" s="345">
        <v>0</v>
      </c>
      <c r="E40" s="345">
        <v>14065532.65</v>
      </c>
      <c r="F40" s="345">
        <v>439842.52</v>
      </c>
      <c r="J40" s="361"/>
    </row>
    <row r="41" spans="1:10">
      <c r="A41" s="362" t="s">
        <v>1498</v>
      </c>
      <c r="B41" s="363" t="s">
        <v>1499</v>
      </c>
      <c r="C41" s="345">
        <v>73933249.290000007</v>
      </c>
      <c r="D41" s="345">
        <v>0</v>
      </c>
      <c r="E41" s="345">
        <v>77677683.019999996</v>
      </c>
      <c r="F41" s="345">
        <v>1605766.98</v>
      </c>
      <c r="J41" s="361"/>
    </row>
    <row r="42" spans="1:10">
      <c r="A42" s="362" t="s">
        <v>1500</v>
      </c>
      <c r="B42" s="363" t="s">
        <v>1501</v>
      </c>
      <c r="C42" s="345">
        <v>17391050.16</v>
      </c>
      <c r="D42" s="345">
        <v>222833.78</v>
      </c>
      <c r="E42" s="345">
        <v>16917003.02</v>
      </c>
      <c r="F42" s="345">
        <v>462165.35</v>
      </c>
      <c r="J42" s="361"/>
    </row>
    <row r="43" spans="1:10" ht="30">
      <c r="A43" s="362" t="s">
        <v>1502</v>
      </c>
      <c r="B43" s="363" t="s">
        <v>1503</v>
      </c>
      <c r="C43" s="345">
        <v>10382418.16</v>
      </c>
      <c r="D43" s="345">
        <v>0</v>
      </c>
      <c r="E43" s="345">
        <v>10382418.16</v>
      </c>
      <c r="F43" s="345">
        <v>0</v>
      </c>
      <c r="J43" s="361"/>
    </row>
    <row r="44" spans="1:10">
      <c r="A44" s="362" t="s">
        <v>1504</v>
      </c>
      <c r="B44" s="363" t="s">
        <v>1505</v>
      </c>
      <c r="C44" s="345">
        <v>36567125.439999998</v>
      </c>
      <c r="D44" s="345">
        <v>0</v>
      </c>
      <c r="E44" s="345">
        <v>20671224.870000001</v>
      </c>
      <c r="F44" s="345">
        <v>679271.14</v>
      </c>
      <c r="J44" s="361"/>
    </row>
    <row r="45" spans="1:10">
      <c r="A45" s="362" t="s">
        <v>1506</v>
      </c>
      <c r="B45" s="363" t="s">
        <v>1507</v>
      </c>
      <c r="C45" s="345">
        <v>153532666.30000001</v>
      </c>
      <c r="D45" s="345">
        <v>0</v>
      </c>
      <c r="E45" s="345">
        <v>136602438.09999999</v>
      </c>
      <c r="F45" s="345">
        <v>108710.07</v>
      </c>
      <c r="J45" s="361"/>
    </row>
    <row r="46" spans="1:10">
      <c r="A46" s="362" t="s">
        <v>1508</v>
      </c>
      <c r="B46" s="363" t="s">
        <v>1509</v>
      </c>
      <c r="C46" s="345">
        <v>50815268.880000003</v>
      </c>
      <c r="D46" s="345">
        <v>0</v>
      </c>
      <c r="E46" s="345">
        <v>43757620.100000001</v>
      </c>
      <c r="F46" s="345">
        <v>-1854611.05</v>
      </c>
      <c r="J46" s="361"/>
    </row>
    <row r="47" spans="1:10">
      <c r="A47" s="362" t="s">
        <v>1510</v>
      </c>
      <c r="B47" s="363" t="s">
        <v>1511</v>
      </c>
      <c r="C47" s="345">
        <v>32380529.41</v>
      </c>
      <c r="D47" s="345">
        <v>0</v>
      </c>
      <c r="E47" s="345">
        <v>26910240.969999999</v>
      </c>
      <c r="F47" s="345">
        <v>116682.69</v>
      </c>
      <c r="J47" s="361"/>
    </row>
    <row r="48" spans="1:10">
      <c r="A48" s="362" t="s">
        <v>1512</v>
      </c>
      <c r="B48" s="363" t="s">
        <v>1513</v>
      </c>
      <c r="C48" s="345">
        <v>3626336.06</v>
      </c>
      <c r="D48" s="345">
        <v>0</v>
      </c>
      <c r="E48" s="345">
        <v>3354394.08</v>
      </c>
      <c r="F48" s="345">
        <v>333985.44</v>
      </c>
      <c r="J48" s="361"/>
    </row>
    <row r="49" spans="1:10" ht="30">
      <c r="A49" s="362" t="s">
        <v>1514</v>
      </c>
      <c r="B49" s="363" t="s">
        <v>2474</v>
      </c>
      <c r="C49" s="345">
        <v>6669612.0999999996</v>
      </c>
      <c r="D49" s="345">
        <v>0</v>
      </c>
      <c r="E49" s="345">
        <v>1629095.36</v>
      </c>
      <c r="F49" s="345">
        <v>0</v>
      </c>
      <c r="J49" s="361"/>
    </row>
    <row r="50" spans="1:10">
      <c r="A50" s="362" t="s">
        <v>1515</v>
      </c>
      <c r="B50" s="363" t="s">
        <v>1516</v>
      </c>
      <c r="C50" s="345">
        <v>20617847.27</v>
      </c>
      <c r="D50" s="345">
        <v>0</v>
      </c>
      <c r="E50" s="345">
        <v>23296893.75</v>
      </c>
      <c r="F50" s="345">
        <v>737293.55</v>
      </c>
      <c r="J50" s="361"/>
    </row>
    <row r="51" spans="1:10">
      <c r="A51" s="362" t="s">
        <v>1517</v>
      </c>
      <c r="B51" s="363" t="s">
        <v>1518</v>
      </c>
      <c r="C51" s="345">
        <v>17062185.210000001</v>
      </c>
      <c r="D51" s="345">
        <v>0</v>
      </c>
      <c r="E51" s="345">
        <v>21495288.890000001</v>
      </c>
      <c r="F51" s="345">
        <v>671163.98</v>
      </c>
      <c r="J51" s="361"/>
    </row>
    <row r="52" spans="1:10">
      <c r="A52" s="362" t="s">
        <v>1519</v>
      </c>
      <c r="B52" s="363" t="s">
        <v>1520</v>
      </c>
      <c r="C52" s="345">
        <v>59872353.32</v>
      </c>
      <c r="D52" s="345">
        <v>0</v>
      </c>
      <c r="E52" s="345">
        <v>58353060.409999996</v>
      </c>
      <c r="F52" s="345">
        <v>1532317.58</v>
      </c>
      <c r="J52" s="361"/>
    </row>
    <row r="53" spans="1:10">
      <c r="A53" s="362" t="s">
        <v>1521</v>
      </c>
      <c r="B53" s="363" t="s">
        <v>1522</v>
      </c>
      <c r="C53" s="345">
        <v>20051681.870000001</v>
      </c>
      <c r="D53" s="345">
        <v>0</v>
      </c>
      <c r="E53" s="345">
        <v>14041820.109999999</v>
      </c>
      <c r="F53" s="345">
        <v>961169.54</v>
      </c>
      <c r="J53" s="361"/>
    </row>
    <row r="54" spans="1:10">
      <c r="A54" s="362" t="s">
        <v>1523</v>
      </c>
      <c r="B54" s="363" t="s">
        <v>1524</v>
      </c>
      <c r="C54" s="345">
        <v>16532334.460000001</v>
      </c>
      <c r="D54" s="345">
        <v>0</v>
      </c>
      <c r="E54" s="345">
        <v>19106091.77</v>
      </c>
      <c r="F54" s="345">
        <v>356707.74</v>
      </c>
      <c r="J54" s="361"/>
    </row>
    <row r="55" spans="1:10">
      <c r="A55" s="362" t="s">
        <v>1525</v>
      </c>
      <c r="B55" s="363" t="s">
        <v>1526</v>
      </c>
      <c r="C55" s="345">
        <v>57522774.409999996</v>
      </c>
      <c r="D55" s="345">
        <v>19250</v>
      </c>
      <c r="E55" s="345">
        <v>54392136.289999999</v>
      </c>
      <c r="F55" s="345">
        <v>1380324.1</v>
      </c>
      <c r="J55" s="361"/>
    </row>
    <row r="56" spans="1:10">
      <c r="A56" s="362" t="s">
        <v>1527</v>
      </c>
      <c r="B56" s="363" t="s">
        <v>1528</v>
      </c>
      <c r="C56" s="345">
        <v>26471595.850000001</v>
      </c>
      <c r="D56" s="345">
        <v>0</v>
      </c>
      <c r="E56" s="345">
        <v>25622843.68</v>
      </c>
      <c r="F56" s="345">
        <v>1005046.07</v>
      </c>
      <c r="J56" s="361"/>
    </row>
    <row r="57" spans="1:10">
      <c r="A57" s="362" t="s">
        <v>1529</v>
      </c>
      <c r="B57" s="363" t="s">
        <v>2475</v>
      </c>
      <c r="C57" s="345">
        <v>50928236.350000001</v>
      </c>
      <c r="D57" s="345">
        <v>0</v>
      </c>
      <c r="E57" s="345">
        <v>50619120.479999997</v>
      </c>
      <c r="F57" s="345">
        <v>1438119.41</v>
      </c>
      <c r="J57" s="361"/>
    </row>
    <row r="58" spans="1:10">
      <c r="A58" s="362" t="s">
        <v>1530</v>
      </c>
      <c r="B58" s="363" t="s">
        <v>1531</v>
      </c>
      <c r="C58" s="345">
        <v>17149700.989999998</v>
      </c>
      <c r="D58" s="345">
        <v>0</v>
      </c>
      <c r="E58" s="345">
        <v>16234079.949999999</v>
      </c>
      <c r="F58" s="345">
        <v>522689.47</v>
      </c>
      <c r="J58" s="361"/>
    </row>
    <row r="59" spans="1:10">
      <c r="A59" s="362" t="s">
        <v>1532</v>
      </c>
      <c r="B59" s="363" t="s">
        <v>1533</v>
      </c>
      <c r="C59" s="345">
        <v>2823796.83</v>
      </c>
      <c r="D59" s="345">
        <v>0</v>
      </c>
      <c r="E59" s="345">
        <v>3068933.59</v>
      </c>
      <c r="F59" s="345">
        <v>92379.18</v>
      </c>
      <c r="J59" s="361"/>
    </row>
    <row r="60" spans="1:10">
      <c r="A60" s="362" t="s">
        <v>1534</v>
      </c>
      <c r="B60" s="363" t="s">
        <v>1535</v>
      </c>
      <c r="C60" s="345">
        <v>13299763.449999999</v>
      </c>
      <c r="D60" s="345">
        <v>0</v>
      </c>
      <c r="E60" s="345">
        <v>14705584.98</v>
      </c>
      <c r="F60" s="345">
        <v>590291.78</v>
      </c>
      <c r="J60" s="361"/>
    </row>
    <row r="61" spans="1:10">
      <c r="A61" s="362" t="s">
        <v>1536</v>
      </c>
      <c r="B61" s="363" t="s">
        <v>1537</v>
      </c>
      <c r="C61" s="345">
        <v>5651275.9400000004</v>
      </c>
      <c r="D61" s="345">
        <v>0</v>
      </c>
      <c r="E61" s="345">
        <v>5685166.5999999996</v>
      </c>
      <c r="F61" s="345">
        <v>138032.15</v>
      </c>
      <c r="J61" s="361"/>
    </row>
    <row r="62" spans="1:10">
      <c r="A62" s="362" t="s">
        <v>1538</v>
      </c>
      <c r="B62" s="363" t="s">
        <v>1539</v>
      </c>
      <c r="C62" s="345">
        <v>17818627.41</v>
      </c>
      <c r="D62" s="345">
        <v>0</v>
      </c>
      <c r="E62" s="345">
        <v>17111906.219999999</v>
      </c>
      <c r="F62" s="345">
        <v>495691.95</v>
      </c>
      <c r="J62" s="361"/>
    </row>
    <row r="63" spans="1:10" ht="30">
      <c r="A63" s="362" t="s">
        <v>1540</v>
      </c>
      <c r="B63" s="363" t="s">
        <v>1541</v>
      </c>
      <c r="C63" s="345">
        <v>22440561.100000001</v>
      </c>
      <c r="D63" s="345">
        <v>0</v>
      </c>
      <c r="E63" s="345">
        <v>11856341.58</v>
      </c>
      <c r="F63" s="345">
        <v>898841.1</v>
      </c>
      <c r="J63" s="361"/>
    </row>
    <row r="64" spans="1:10">
      <c r="A64" s="362" t="s">
        <v>1542</v>
      </c>
      <c r="B64" s="363" t="s">
        <v>1543</v>
      </c>
      <c r="C64" s="345">
        <v>3324624.73</v>
      </c>
      <c r="D64" s="345">
        <v>0</v>
      </c>
      <c r="E64" s="345">
        <v>4358278.45</v>
      </c>
      <c r="F64" s="345">
        <v>155806.01</v>
      </c>
      <c r="J64" s="361"/>
    </row>
    <row r="65" spans="1:10" ht="30">
      <c r="A65" s="362" t="s">
        <v>1544</v>
      </c>
      <c r="B65" s="363" t="s">
        <v>1545</v>
      </c>
      <c r="C65" s="345">
        <v>11270250.91</v>
      </c>
      <c r="D65" s="345">
        <v>0</v>
      </c>
      <c r="E65" s="345">
        <v>11457665.27</v>
      </c>
      <c r="F65" s="345">
        <v>50000.05</v>
      </c>
      <c r="J65" s="361"/>
    </row>
    <row r="66" spans="1:10" ht="30">
      <c r="A66" s="362" t="s">
        <v>1546</v>
      </c>
      <c r="B66" s="363" t="s">
        <v>1547</v>
      </c>
      <c r="C66" s="345">
        <v>10902446.83</v>
      </c>
      <c r="D66" s="345">
        <v>0</v>
      </c>
      <c r="E66" s="345">
        <v>9583175.0500000007</v>
      </c>
      <c r="F66" s="345">
        <v>424806.71</v>
      </c>
      <c r="J66" s="361"/>
    </row>
    <row r="67" spans="1:10">
      <c r="A67" s="362" t="s">
        <v>1548</v>
      </c>
      <c r="B67" s="363" t="s">
        <v>1549</v>
      </c>
      <c r="C67" s="345">
        <v>52087.3</v>
      </c>
      <c r="D67" s="345">
        <v>0</v>
      </c>
      <c r="E67" s="345">
        <v>52087.3</v>
      </c>
      <c r="F67" s="345">
        <v>0</v>
      </c>
      <c r="J67" s="361"/>
    </row>
    <row r="68" spans="1:10">
      <c r="A68" s="362" t="s">
        <v>1550</v>
      </c>
      <c r="B68" s="363" t="s">
        <v>1551</v>
      </c>
      <c r="C68" s="345">
        <v>1918472.68</v>
      </c>
      <c r="D68" s="345">
        <v>0</v>
      </c>
      <c r="E68" s="345">
        <v>1949545.57</v>
      </c>
      <c r="F68" s="345">
        <v>56279.32</v>
      </c>
      <c r="J68" s="361"/>
    </row>
    <row r="69" spans="1:10">
      <c r="A69" s="362" t="s">
        <v>1552</v>
      </c>
      <c r="B69" s="363" t="s">
        <v>1553</v>
      </c>
      <c r="C69" s="345">
        <v>1952728.63</v>
      </c>
      <c r="D69" s="345">
        <v>0</v>
      </c>
      <c r="E69" s="345">
        <v>2994111.15</v>
      </c>
      <c r="F69" s="345">
        <v>79137.34</v>
      </c>
      <c r="J69" s="361"/>
    </row>
    <row r="70" spans="1:10">
      <c r="A70" s="362" t="s">
        <v>1554</v>
      </c>
      <c r="B70" s="363" t="s">
        <v>1555</v>
      </c>
      <c r="C70" s="345">
        <v>1516675</v>
      </c>
      <c r="D70" s="345">
        <v>0</v>
      </c>
      <c r="E70" s="345">
        <v>1033915.75</v>
      </c>
      <c r="F70" s="345">
        <v>115033.92</v>
      </c>
      <c r="J70" s="361"/>
    </row>
    <row r="71" spans="1:10" ht="30">
      <c r="A71" s="362" t="s">
        <v>1556</v>
      </c>
      <c r="B71" s="363" t="s">
        <v>1557</v>
      </c>
      <c r="C71" s="345">
        <v>21952557.949999999</v>
      </c>
      <c r="D71" s="345">
        <v>0</v>
      </c>
      <c r="E71" s="345">
        <v>26480780.84</v>
      </c>
      <c r="F71" s="345">
        <v>562495.80000000005</v>
      </c>
      <c r="J71" s="361"/>
    </row>
    <row r="72" spans="1:10">
      <c r="A72" s="362" t="s">
        <v>1558</v>
      </c>
      <c r="B72" s="363" t="s">
        <v>2692</v>
      </c>
      <c r="C72" s="345">
        <v>6912503.3600000003</v>
      </c>
      <c r="D72" s="345">
        <v>0</v>
      </c>
      <c r="E72" s="345">
        <v>5462671.1200000001</v>
      </c>
      <c r="F72" s="345">
        <v>242091.35</v>
      </c>
      <c r="J72" s="361"/>
    </row>
    <row r="73" spans="1:10">
      <c r="A73" s="362" t="s">
        <v>1559</v>
      </c>
      <c r="B73" s="363" t="s">
        <v>2693</v>
      </c>
      <c r="C73" s="345">
        <v>1752299.77</v>
      </c>
      <c r="D73" s="345">
        <v>0</v>
      </c>
      <c r="E73" s="345">
        <v>1017337.69</v>
      </c>
      <c r="F73" s="345">
        <v>47177.919999999998</v>
      </c>
      <c r="J73" s="361"/>
    </row>
    <row r="74" spans="1:10">
      <c r="A74" s="362" t="s">
        <v>1560</v>
      </c>
      <c r="B74" s="363" t="s">
        <v>2694</v>
      </c>
      <c r="C74" s="345">
        <v>4424765.51</v>
      </c>
      <c r="D74" s="345">
        <v>0</v>
      </c>
      <c r="E74" s="345">
        <v>7982686.4900000002</v>
      </c>
      <c r="F74" s="345">
        <v>197182.46</v>
      </c>
      <c r="J74" s="361"/>
    </row>
    <row r="75" spans="1:10">
      <c r="A75" s="362" t="s">
        <v>1561</v>
      </c>
      <c r="B75" s="363" t="s">
        <v>1562</v>
      </c>
      <c r="C75" s="345">
        <v>28973949.629999999</v>
      </c>
      <c r="D75" s="345">
        <v>0</v>
      </c>
      <c r="E75" s="345">
        <v>33631535.049999997</v>
      </c>
      <c r="F75" s="345">
        <v>857756.63</v>
      </c>
      <c r="J75" s="361"/>
    </row>
    <row r="76" spans="1:10" ht="16.149999999999999" customHeight="1">
      <c r="A76" s="362" t="s">
        <v>1563</v>
      </c>
      <c r="B76" s="363" t="s">
        <v>2476</v>
      </c>
      <c r="C76" s="345">
        <v>2664130.23</v>
      </c>
      <c r="D76" s="345">
        <v>0</v>
      </c>
      <c r="E76" s="345">
        <v>2053821.58</v>
      </c>
      <c r="F76" s="345">
        <v>20470.45</v>
      </c>
      <c r="J76" s="361"/>
    </row>
    <row r="77" spans="1:10">
      <c r="A77" s="362" t="s">
        <v>1564</v>
      </c>
      <c r="B77" s="363" t="s">
        <v>1565</v>
      </c>
      <c r="C77" s="345">
        <v>4007130.52</v>
      </c>
      <c r="D77" s="345">
        <v>0</v>
      </c>
      <c r="E77" s="345">
        <v>4540653.9400000004</v>
      </c>
      <c r="F77" s="345">
        <v>0</v>
      </c>
      <c r="J77" s="361"/>
    </row>
    <row r="78" spans="1:10">
      <c r="A78" s="362" t="s">
        <v>1566</v>
      </c>
      <c r="B78" s="363" t="s">
        <v>1567</v>
      </c>
      <c r="C78" s="345">
        <v>1641074266.75</v>
      </c>
      <c r="D78" s="345">
        <v>0</v>
      </c>
      <c r="E78" s="345">
        <v>0</v>
      </c>
      <c r="F78" s="345">
        <v>1641074266.75</v>
      </c>
      <c r="J78" s="361"/>
    </row>
    <row r="79" spans="1:10">
      <c r="A79" s="362" t="s">
        <v>2273</v>
      </c>
      <c r="B79" s="363" t="s">
        <v>2274</v>
      </c>
      <c r="C79" s="345">
        <v>0</v>
      </c>
      <c r="D79" s="345">
        <v>744423.89</v>
      </c>
      <c r="E79" s="345">
        <v>0</v>
      </c>
      <c r="F79" s="345">
        <v>0</v>
      </c>
      <c r="J79" s="361"/>
    </row>
    <row r="80" spans="1:10">
      <c r="A80" s="362" t="s">
        <v>2477</v>
      </c>
      <c r="B80" s="363" t="s">
        <v>2478</v>
      </c>
      <c r="C80" s="345">
        <v>40604.550000000003</v>
      </c>
      <c r="D80" s="345">
        <v>3650846</v>
      </c>
      <c r="E80" s="345">
        <v>1212449.8600000001</v>
      </c>
      <c r="F80" s="345">
        <v>601832.72</v>
      </c>
      <c r="J80" s="361"/>
    </row>
    <row r="81" spans="1:10">
      <c r="A81" s="362" t="s">
        <v>1568</v>
      </c>
      <c r="B81" s="363" t="s">
        <v>1569</v>
      </c>
      <c r="C81" s="345">
        <v>466216.1</v>
      </c>
      <c r="D81" s="345">
        <v>0</v>
      </c>
      <c r="E81" s="345">
        <v>531081</v>
      </c>
      <c r="F81" s="345">
        <v>0</v>
      </c>
      <c r="J81" s="361"/>
    </row>
    <row r="82" spans="1:10">
      <c r="A82" s="362" t="s">
        <v>1570</v>
      </c>
      <c r="B82" s="363" t="s">
        <v>1571</v>
      </c>
      <c r="C82" s="345">
        <v>2864494.7</v>
      </c>
      <c r="D82" s="345">
        <v>0</v>
      </c>
      <c r="E82" s="345">
        <v>1911473.92</v>
      </c>
      <c r="F82" s="345">
        <v>369815.03</v>
      </c>
      <c r="J82" s="361"/>
    </row>
    <row r="83" spans="1:10">
      <c r="A83" s="362" t="s">
        <v>2275</v>
      </c>
      <c r="B83" s="363" t="s">
        <v>2276</v>
      </c>
      <c r="C83" s="345">
        <v>0</v>
      </c>
      <c r="D83" s="345">
        <v>0</v>
      </c>
      <c r="E83" s="345">
        <v>0</v>
      </c>
      <c r="F83" s="345">
        <v>185784.88</v>
      </c>
      <c r="J83" s="361"/>
    </row>
    <row r="84" spans="1:10">
      <c r="A84" s="362" t="s">
        <v>1572</v>
      </c>
      <c r="B84" s="364" t="s">
        <v>2524</v>
      </c>
      <c r="C84" s="345">
        <v>2669486.69</v>
      </c>
      <c r="D84" s="345">
        <v>35612280.619999997</v>
      </c>
      <c r="E84" s="345">
        <v>15637101.82</v>
      </c>
      <c r="F84" s="345">
        <v>17347845.760000002</v>
      </c>
      <c r="J84" s="361"/>
    </row>
    <row r="85" spans="1:10">
      <c r="A85" s="362" t="s">
        <v>1573</v>
      </c>
      <c r="B85" s="363" t="s">
        <v>1574</v>
      </c>
      <c r="C85" s="345">
        <v>994387</v>
      </c>
      <c r="D85" s="345">
        <v>0</v>
      </c>
      <c r="E85" s="345">
        <v>0</v>
      </c>
      <c r="F85" s="345">
        <v>0</v>
      </c>
      <c r="J85" s="361"/>
    </row>
    <row r="86" spans="1:10">
      <c r="A86" s="362" t="s">
        <v>1575</v>
      </c>
      <c r="B86" s="363" t="s">
        <v>1576</v>
      </c>
      <c r="C86" s="345">
        <v>2034.98</v>
      </c>
      <c r="D86" s="345">
        <v>0</v>
      </c>
      <c r="E86" s="345">
        <v>2034.98</v>
      </c>
      <c r="F86" s="345">
        <v>0</v>
      </c>
      <c r="J86" s="361"/>
    </row>
    <row r="87" spans="1:10">
      <c r="A87" s="362" t="s">
        <v>1577</v>
      </c>
      <c r="B87" s="363" t="s">
        <v>1578</v>
      </c>
      <c r="C87" s="345">
        <v>306073.59999999998</v>
      </c>
      <c r="D87" s="345">
        <v>0</v>
      </c>
      <c r="E87" s="345">
        <v>237224.53</v>
      </c>
      <c r="F87" s="345">
        <v>6705.95</v>
      </c>
      <c r="J87" s="361"/>
    </row>
    <row r="88" spans="1:10">
      <c r="A88" s="362" t="s">
        <v>1579</v>
      </c>
      <c r="B88" s="363" t="s">
        <v>1580</v>
      </c>
      <c r="C88" s="345">
        <v>0</v>
      </c>
      <c r="D88" s="345">
        <v>0</v>
      </c>
      <c r="E88" s="345">
        <v>2303575.96</v>
      </c>
      <c r="F88" s="345">
        <v>0</v>
      </c>
      <c r="J88" s="361"/>
    </row>
    <row r="89" spans="1:10">
      <c r="A89" s="362" t="s">
        <v>1581</v>
      </c>
      <c r="B89" s="363" t="s">
        <v>1582</v>
      </c>
      <c r="C89" s="345">
        <v>5586224.2199999997</v>
      </c>
      <c r="D89" s="345">
        <v>18360653.75</v>
      </c>
      <c r="E89" s="345">
        <v>12016388.84</v>
      </c>
      <c r="F89" s="345">
        <v>7214818.2599999998</v>
      </c>
      <c r="J89" s="361"/>
    </row>
    <row r="90" spans="1:10" ht="30">
      <c r="A90" s="362" t="s">
        <v>1583</v>
      </c>
      <c r="B90" s="363" t="s">
        <v>1584</v>
      </c>
      <c r="C90" s="345">
        <v>2557014.61</v>
      </c>
      <c r="D90" s="345">
        <v>8991</v>
      </c>
      <c r="E90" s="345">
        <v>1977939.68</v>
      </c>
      <c r="F90" s="345">
        <v>48195.08</v>
      </c>
      <c r="J90" s="361"/>
    </row>
    <row r="91" spans="1:10">
      <c r="A91" s="362" t="s">
        <v>1585</v>
      </c>
      <c r="B91" s="363" t="s">
        <v>1586</v>
      </c>
      <c r="C91" s="345">
        <v>0</v>
      </c>
      <c r="D91" s="345">
        <v>105000</v>
      </c>
      <c r="E91" s="345">
        <v>0</v>
      </c>
      <c r="F91" s="345">
        <v>110000</v>
      </c>
      <c r="J91" s="361"/>
    </row>
    <row r="92" spans="1:10">
      <c r="A92" s="362" t="s">
        <v>1587</v>
      </c>
      <c r="B92" s="363" t="s">
        <v>1588</v>
      </c>
      <c r="C92" s="345">
        <v>1559158.95</v>
      </c>
      <c r="D92" s="345">
        <v>0</v>
      </c>
      <c r="E92" s="345">
        <v>2103409.44</v>
      </c>
      <c r="F92" s="345">
        <v>23070.61</v>
      </c>
      <c r="J92" s="361"/>
    </row>
    <row r="93" spans="1:10">
      <c r="A93" s="362" t="s">
        <v>1589</v>
      </c>
      <c r="B93" s="363" t="s">
        <v>1590</v>
      </c>
      <c r="C93" s="345">
        <v>1255833</v>
      </c>
      <c r="D93" s="345">
        <v>2070297</v>
      </c>
      <c r="E93" s="345">
        <v>1723940.99</v>
      </c>
      <c r="F93" s="345">
        <v>2072640.28</v>
      </c>
      <c r="J93" s="361"/>
    </row>
    <row r="94" spans="1:10">
      <c r="A94" s="362" t="s">
        <v>1591</v>
      </c>
      <c r="B94" s="363" t="s">
        <v>1592</v>
      </c>
      <c r="C94" s="345">
        <v>45374.2</v>
      </c>
      <c r="D94" s="345">
        <v>875793.21</v>
      </c>
      <c r="E94" s="345">
        <v>71780.789999999994</v>
      </c>
      <c r="F94" s="345">
        <v>876053.81</v>
      </c>
      <c r="J94" s="361"/>
    </row>
    <row r="95" spans="1:10">
      <c r="A95" s="362" t="s">
        <v>1593</v>
      </c>
      <c r="B95" s="363" t="s">
        <v>1594</v>
      </c>
      <c r="C95" s="345">
        <v>0</v>
      </c>
      <c r="D95" s="345">
        <v>28249539.510000002</v>
      </c>
      <c r="E95" s="345">
        <v>268183.77</v>
      </c>
      <c r="F95" s="345">
        <v>21549435.100000001</v>
      </c>
      <c r="J95" s="361"/>
    </row>
    <row r="96" spans="1:10">
      <c r="A96" s="362" t="s">
        <v>1595</v>
      </c>
      <c r="B96" s="363" t="s">
        <v>1596</v>
      </c>
      <c r="C96" s="345">
        <v>2774023.63</v>
      </c>
      <c r="D96" s="345">
        <v>513476.57</v>
      </c>
      <c r="E96" s="345">
        <v>2343637.9700000002</v>
      </c>
      <c r="F96" s="345">
        <v>936037.94</v>
      </c>
      <c r="J96" s="361"/>
    </row>
    <row r="97" spans="1:10">
      <c r="A97" s="362" t="s">
        <v>1597</v>
      </c>
      <c r="B97" s="363" t="s">
        <v>1598</v>
      </c>
      <c r="C97" s="345">
        <v>22510548.82</v>
      </c>
      <c r="D97" s="345">
        <v>37931.910000000003</v>
      </c>
      <c r="E97" s="345">
        <v>21047699.809999999</v>
      </c>
      <c r="F97" s="345">
        <v>3598680.29</v>
      </c>
      <c r="J97" s="361"/>
    </row>
    <row r="98" spans="1:10">
      <c r="A98" s="362" t="s">
        <v>1599</v>
      </c>
      <c r="B98" s="363" t="s">
        <v>1600</v>
      </c>
      <c r="C98" s="345">
        <v>4724401.2699999996</v>
      </c>
      <c r="D98" s="345">
        <v>18400</v>
      </c>
      <c r="E98" s="345">
        <v>4373605.74</v>
      </c>
      <c r="F98" s="345">
        <v>3838269.02</v>
      </c>
      <c r="J98" s="361"/>
    </row>
    <row r="99" spans="1:10">
      <c r="A99" s="362" t="s">
        <v>1601</v>
      </c>
      <c r="B99" s="363" t="s">
        <v>1602</v>
      </c>
      <c r="C99" s="345">
        <v>1832576.22</v>
      </c>
      <c r="D99" s="345">
        <v>24856262.420000002</v>
      </c>
      <c r="E99" s="345">
        <v>380486.84</v>
      </c>
      <c r="F99" s="345">
        <v>24856807.420000002</v>
      </c>
      <c r="J99" s="361"/>
    </row>
    <row r="100" spans="1:10">
      <c r="A100" s="362" t="s">
        <v>1603</v>
      </c>
      <c r="B100" s="363" t="s">
        <v>1604</v>
      </c>
      <c r="C100" s="345">
        <v>45097183.5</v>
      </c>
      <c r="D100" s="345">
        <v>164365.94</v>
      </c>
      <c r="E100" s="345">
        <v>40847516.450000003</v>
      </c>
      <c r="F100" s="345">
        <v>1998403.03</v>
      </c>
      <c r="J100" s="361"/>
    </row>
    <row r="101" spans="1:10">
      <c r="A101" s="362" t="s">
        <v>1605</v>
      </c>
      <c r="B101" s="363" t="s">
        <v>1606</v>
      </c>
      <c r="C101" s="345">
        <v>29669266.16</v>
      </c>
      <c r="D101" s="345">
        <v>8449.36</v>
      </c>
      <c r="E101" s="345">
        <v>24725083.27</v>
      </c>
      <c r="F101" s="345">
        <v>4351294.99</v>
      </c>
      <c r="J101" s="361"/>
    </row>
    <row r="102" spans="1:10">
      <c r="A102" s="362" t="s">
        <v>1607</v>
      </c>
      <c r="B102" s="363" t="s">
        <v>1608</v>
      </c>
      <c r="C102" s="345">
        <v>3694320.33</v>
      </c>
      <c r="D102" s="345">
        <v>174452.5</v>
      </c>
      <c r="E102" s="345">
        <v>1885882.06</v>
      </c>
      <c r="F102" s="345">
        <v>3230.9</v>
      </c>
      <c r="J102" s="361"/>
    </row>
    <row r="103" spans="1:10">
      <c r="A103" s="362" t="s">
        <v>1609</v>
      </c>
      <c r="B103" s="363" t="s">
        <v>1610</v>
      </c>
      <c r="C103" s="345">
        <v>3375016.67</v>
      </c>
      <c r="D103" s="345">
        <v>0</v>
      </c>
      <c r="E103" s="345">
        <v>3521883.38</v>
      </c>
      <c r="F103" s="345">
        <v>69863.58</v>
      </c>
      <c r="J103" s="361"/>
    </row>
    <row r="104" spans="1:10">
      <c r="A104" s="362" t="s">
        <v>1611</v>
      </c>
      <c r="B104" s="363" t="s">
        <v>1612</v>
      </c>
      <c r="C104" s="345">
        <v>7490056.9500000002</v>
      </c>
      <c r="D104" s="345">
        <v>135</v>
      </c>
      <c r="E104" s="345">
        <v>7121228.9800000004</v>
      </c>
      <c r="F104" s="345">
        <v>162494.92000000001</v>
      </c>
      <c r="J104" s="361"/>
    </row>
    <row r="105" spans="1:10">
      <c r="A105" s="362" t="s">
        <v>1613</v>
      </c>
      <c r="B105" s="363" t="s">
        <v>1614</v>
      </c>
      <c r="C105" s="345">
        <v>21124433.940000001</v>
      </c>
      <c r="D105" s="345">
        <v>0</v>
      </c>
      <c r="E105" s="345">
        <v>27915012.670000002</v>
      </c>
      <c r="F105" s="345">
        <v>1709531.87</v>
      </c>
      <c r="J105" s="361"/>
    </row>
    <row r="106" spans="1:10">
      <c r="A106" s="362" t="s">
        <v>2277</v>
      </c>
      <c r="B106" s="363" t="s">
        <v>2278</v>
      </c>
      <c r="C106" s="345">
        <v>0</v>
      </c>
      <c r="D106" s="345">
        <v>4.2300000000000004</v>
      </c>
      <c r="E106" s="345">
        <v>0</v>
      </c>
      <c r="F106" s="345">
        <v>4.2300000000000004</v>
      </c>
      <c r="J106" s="361"/>
    </row>
    <row r="107" spans="1:10">
      <c r="A107" s="362" t="s">
        <v>1615</v>
      </c>
      <c r="B107" s="363" t="s">
        <v>1616</v>
      </c>
      <c r="C107" s="345">
        <v>844682.78</v>
      </c>
      <c r="D107" s="345">
        <v>0</v>
      </c>
      <c r="E107" s="345">
        <v>175408.11</v>
      </c>
      <c r="F107" s="345">
        <v>30510.41</v>
      </c>
      <c r="J107" s="361"/>
    </row>
    <row r="108" spans="1:10">
      <c r="A108" s="362" t="s">
        <v>1617</v>
      </c>
      <c r="B108" s="363" t="s">
        <v>1618</v>
      </c>
      <c r="C108" s="345">
        <v>4753802.7</v>
      </c>
      <c r="D108" s="345">
        <v>8221024.1200000001</v>
      </c>
      <c r="E108" s="345">
        <v>824037.82</v>
      </c>
      <c r="F108" s="345">
        <v>8852594.5800000001</v>
      </c>
      <c r="J108" s="361"/>
    </row>
    <row r="109" spans="1:10">
      <c r="A109" s="362" t="s">
        <v>1619</v>
      </c>
      <c r="B109" s="363" t="s">
        <v>1620</v>
      </c>
      <c r="C109" s="345">
        <v>40459.07</v>
      </c>
      <c r="D109" s="345">
        <v>0</v>
      </c>
      <c r="E109" s="345">
        <v>0</v>
      </c>
      <c r="F109" s="345">
        <v>0</v>
      </c>
      <c r="J109" s="361"/>
    </row>
    <row r="110" spans="1:10">
      <c r="A110" s="362" t="s">
        <v>1621</v>
      </c>
      <c r="B110" s="363" t="s">
        <v>1622</v>
      </c>
      <c r="C110" s="345">
        <v>11514560.83</v>
      </c>
      <c r="D110" s="345">
        <v>0</v>
      </c>
      <c r="E110" s="345">
        <v>5462087.3099999996</v>
      </c>
      <c r="F110" s="345">
        <v>90050944.450000003</v>
      </c>
      <c r="J110" s="361"/>
    </row>
    <row r="111" spans="1:10">
      <c r="A111" s="362" t="s">
        <v>1623</v>
      </c>
      <c r="B111" s="363" t="s">
        <v>1624</v>
      </c>
      <c r="C111" s="345">
        <v>0</v>
      </c>
      <c r="D111" s="345">
        <v>67466901.420000002</v>
      </c>
      <c r="E111" s="345">
        <v>21452356.140000001</v>
      </c>
      <c r="F111" s="345">
        <v>16791686.899999999</v>
      </c>
      <c r="J111" s="361"/>
    </row>
    <row r="112" spans="1:10">
      <c r="A112" s="362" t="s">
        <v>1625</v>
      </c>
      <c r="B112" s="363" t="s">
        <v>1626</v>
      </c>
      <c r="C112" s="345">
        <v>0</v>
      </c>
      <c r="D112" s="345">
        <v>30247103.66</v>
      </c>
      <c r="E112" s="345">
        <v>5674999.3399999999</v>
      </c>
      <c r="F112" s="345">
        <v>1101856.1000000001</v>
      </c>
      <c r="J112" s="361"/>
    </row>
    <row r="113" spans="1:10">
      <c r="A113" s="362" t="s">
        <v>1627</v>
      </c>
      <c r="B113" s="363" t="s">
        <v>1628</v>
      </c>
      <c r="C113" s="345">
        <v>12338054.02</v>
      </c>
      <c r="D113" s="345">
        <v>71606174.890000001</v>
      </c>
      <c r="E113" s="345">
        <v>5928418.3499999996</v>
      </c>
      <c r="F113" s="345">
        <v>71091056.859999999</v>
      </c>
      <c r="J113" s="361"/>
    </row>
    <row r="114" spans="1:10">
      <c r="A114" s="362" t="s">
        <v>1629</v>
      </c>
      <c r="B114" s="363" t="s">
        <v>1630</v>
      </c>
      <c r="C114" s="345">
        <v>2304786.11</v>
      </c>
      <c r="D114" s="345">
        <v>638193.93999999994</v>
      </c>
      <c r="E114" s="345">
        <v>1698421.92</v>
      </c>
      <c r="F114" s="345">
        <v>18372.400000000001</v>
      </c>
      <c r="J114" s="361"/>
    </row>
    <row r="115" spans="1:10">
      <c r="A115" s="362" t="s">
        <v>1631</v>
      </c>
      <c r="B115" s="363" t="s">
        <v>1632</v>
      </c>
      <c r="C115" s="345">
        <v>19514469.379999999</v>
      </c>
      <c r="D115" s="345">
        <v>51969644.689999998</v>
      </c>
      <c r="E115" s="345">
        <v>12933970.07</v>
      </c>
      <c r="F115" s="345">
        <v>55593972.509999998</v>
      </c>
      <c r="J115" s="361"/>
    </row>
    <row r="116" spans="1:10">
      <c r="A116" s="362" t="s">
        <v>1633</v>
      </c>
      <c r="B116" s="363" t="s">
        <v>1634</v>
      </c>
      <c r="C116" s="345">
        <v>0</v>
      </c>
      <c r="D116" s="345">
        <v>71799.41</v>
      </c>
      <c r="E116" s="345">
        <v>0</v>
      </c>
      <c r="F116" s="345">
        <v>66799.41</v>
      </c>
      <c r="J116" s="361"/>
    </row>
    <row r="117" spans="1:10">
      <c r="A117" s="362" t="s">
        <v>2262</v>
      </c>
      <c r="B117" s="363" t="s">
        <v>2263</v>
      </c>
      <c r="C117" s="345">
        <v>0</v>
      </c>
      <c r="D117" s="345">
        <v>371667.25</v>
      </c>
      <c r="E117" s="345">
        <v>0</v>
      </c>
      <c r="F117" s="345">
        <v>371667.25</v>
      </c>
      <c r="J117" s="361"/>
    </row>
    <row r="118" spans="1:10">
      <c r="A118" s="362" t="s">
        <v>1635</v>
      </c>
      <c r="B118" s="363" t="s">
        <v>1636</v>
      </c>
      <c r="C118" s="345">
        <v>19480027.52</v>
      </c>
      <c r="D118" s="345">
        <v>33595620</v>
      </c>
      <c r="E118" s="345">
        <v>19176685.77</v>
      </c>
      <c r="F118" s="345">
        <v>33935839.619999997</v>
      </c>
      <c r="J118" s="361"/>
    </row>
    <row r="119" spans="1:10">
      <c r="A119" s="362" t="s">
        <v>1637</v>
      </c>
      <c r="B119" s="363" t="s">
        <v>1638</v>
      </c>
      <c r="C119" s="345">
        <v>536755.92000000004</v>
      </c>
      <c r="D119" s="345">
        <v>868347.93</v>
      </c>
      <c r="E119" s="345">
        <v>322402.78000000003</v>
      </c>
      <c r="F119" s="345">
        <v>877212.46</v>
      </c>
      <c r="J119" s="361"/>
    </row>
    <row r="120" spans="1:10">
      <c r="A120" s="362" t="s">
        <v>1639</v>
      </c>
      <c r="B120" s="363" t="s">
        <v>1640</v>
      </c>
      <c r="C120" s="345">
        <v>857947.85</v>
      </c>
      <c r="D120" s="345">
        <v>3712680</v>
      </c>
      <c r="E120" s="345">
        <v>685980.5</v>
      </c>
      <c r="F120" s="345">
        <v>3712680</v>
      </c>
      <c r="J120" s="361"/>
    </row>
    <row r="121" spans="1:10">
      <c r="A121" s="362" t="s">
        <v>1641</v>
      </c>
      <c r="B121" s="363" t="s">
        <v>1642</v>
      </c>
      <c r="C121" s="345">
        <v>3980729.55</v>
      </c>
      <c r="D121" s="345">
        <v>42770.65</v>
      </c>
      <c r="E121" s="345">
        <v>3302563.92</v>
      </c>
      <c r="F121" s="345">
        <v>217577</v>
      </c>
      <c r="J121" s="361"/>
    </row>
    <row r="122" spans="1:10">
      <c r="A122" s="362" t="s">
        <v>1643</v>
      </c>
      <c r="B122" s="363" t="s">
        <v>1644</v>
      </c>
      <c r="C122" s="345">
        <v>7447074.1799999997</v>
      </c>
      <c r="D122" s="345">
        <v>25319958.809999999</v>
      </c>
      <c r="E122" s="345">
        <v>9336251.7699999996</v>
      </c>
      <c r="F122" s="345">
        <v>25320101.77</v>
      </c>
      <c r="J122" s="361"/>
    </row>
    <row r="123" spans="1:10">
      <c r="A123" s="362" t="s">
        <v>1645</v>
      </c>
      <c r="B123" s="363" t="s">
        <v>1646</v>
      </c>
      <c r="C123" s="345">
        <v>1011288.43</v>
      </c>
      <c r="D123" s="345">
        <v>85224.86</v>
      </c>
      <c r="E123" s="345">
        <v>1324945.42</v>
      </c>
      <c r="F123" s="345">
        <v>95909.21</v>
      </c>
      <c r="J123" s="361"/>
    </row>
    <row r="124" spans="1:10">
      <c r="A124" s="362" t="s">
        <v>1647</v>
      </c>
      <c r="B124" s="363" t="s">
        <v>1648</v>
      </c>
      <c r="C124" s="345">
        <v>1358779</v>
      </c>
      <c r="D124" s="345">
        <v>36500</v>
      </c>
      <c r="E124" s="345">
        <v>975316.83</v>
      </c>
      <c r="F124" s="345">
        <v>352176.37</v>
      </c>
      <c r="J124" s="361"/>
    </row>
    <row r="125" spans="1:10">
      <c r="A125" s="362" t="s">
        <v>1649</v>
      </c>
      <c r="B125" s="363" t="s">
        <v>1650</v>
      </c>
      <c r="C125" s="345">
        <v>200765.27</v>
      </c>
      <c r="D125" s="345">
        <v>165567.22</v>
      </c>
      <c r="E125" s="345">
        <v>198063.14</v>
      </c>
      <c r="F125" s="345">
        <v>166563.38</v>
      </c>
      <c r="J125" s="361"/>
    </row>
    <row r="126" spans="1:10">
      <c r="A126" s="362" t="s">
        <v>1651</v>
      </c>
      <c r="B126" s="363" t="s">
        <v>1652</v>
      </c>
      <c r="C126" s="345">
        <v>2994.82</v>
      </c>
      <c r="D126" s="345">
        <v>2793350.54</v>
      </c>
      <c r="E126" s="345">
        <v>0</v>
      </c>
      <c r="F126" s="345">
        <v>4188682.16</v>
      </c>
      <c r="J126" s="361"/>
    </row>
    <row r="127" spans="1:10">
      <c r="A127" s="362" t="s">
        <v>1653</v>
      </c>
      <c r="B127" s="363" t="s">
        <v>1654</v>
      </c>
      <c r="C127" s="345">
        <v>9690569.1099999994</v>
      </c>
      <c r="D127" s="345">
        <v>208</v>
      </c>
      <c r="E127" s="345">
        <v>6585571.8300000001</v>
      </c>
      <c r="F127" s="345">
        <v>1456284.11</v>
      </c>
      <c r="J127" s="361"/>
    </row>
    <row r="128" spans="1:10">
      <c r="A128" s="362" t="s">
        <v>1655</v>
      </c>
      <c r="B128" s="363" t="s">
        <v>1656</v>
      </c>
      <c r="C128" s="345">
        <v>2229647590.0599999</v>
      </c>
      <c r="D128" s="345">
        <v>75518239.609999999</v>
      </c>
      <c r="E128" s="345">
        <v>865109560.33000004</v>
      </c>
      <c r="F128" s="345">
        <v>1472332527.4100001</v>
      </c>
      <c r="J128" s="361"/>
    </row>
    <row r="129" spans="1:10" ht="30">
      <c r="A129" s="362" t="s">
        <v>1657</v>
      </c>
      <c r="B129" s="363" t="s">
        <v>1658</v>
      </c>
      <c r="C129" s="345">
        <v>1877005.92</v>
      </c>
      <c r="D129" s="345">
        <v>0</v>
      </c>
      <c r="E129" s="345">
        <v>1400736.17</v>
      </c>
      <c r="F129" s="345">
        <v>26591.73</v>
      </c>
      <c r="J129" s="361"/>
    </row>
    <row r="130" spans="1:10" ht="30">
      <c r="A130" s="362" t="s">
        <v>1659</v>
      </c>
      <c r="B130" s="363" t="s">
        <v>1660</v>
      </c>
      <c r="C130" s="345">
        <v>0</v>
      </c>
      <c r="D130" s="345">
        <v>3722471.71</v>
      </c>
      <c r="E130" s="345">
        <v>0</v>
      </c>
      <c r="F130" s="345">
        <v>3726272.93</v>
      </c>
      <c r="J130" s="361"/>
    </row>
    <row r="131" spans="1:10">
      <c r="A131" s="362" t="s">
        <v>1661</v>
      </c>
      <c r="B131" s="363" t="s">
        <v>1662</v>
      </c>
      <c r="C131" s="345">
        <v>0</v>
      </c>
      <c r="D131" s="345">
        <v>2628412.98</v>
      </c>
      <c r="E131" s="345">
        <v>2628412.98</v>
      </c>
      <c r="F131" s="345">
        <v>0</v>
      </c>
      <c r="J131" s="361"/>
    </row>
    <row r="132" spans="1:10" ht="30">
      <c r="A132" s="362" t="s">
        <v>1663</v>
      </c>
      <c r="B132" s="363" t="s">
        <v>1664</v>
      </c>
      <c r="C132" s="345">
        <v>0</v>
      </c>
      <c r="D132" s="345">
        <v>816886</v>
      </c>
      <c r="E132" s="345">
        <v>0</v>
      </c>
      <c r="F132" s="345">
        <v>816886</v>
      </c>
      <c r="J132" s="361"/>
    </row>
    <row r="133" spans="1:10">
      <c r="A133" s="362" t="s">
        <v>1665</v>
      </c>
      <c r="B133" s="363" t="s">
        <v>1666</v>
      </c>
      <c r="C133" s="345">
        <v>448243540.52999997</v>
      </c>
      <c r="D133" s="345">
        <v>51998427</v>
      </c>
      <c r="E133" s="345">
        <v>495943103.38</v>
      </c>
      <c r="F133" s="345">
        <v>54061422.43</v>
      </c>
      <c r="J133" s="361"/>
    </row>
    <row r="134" spans="1:10">
      <c r="A134" s="362" t="s">
        <v>1667</v>
      </c>
      <c r="B134" s="363" t="s">
        <v>1668</v>
      </c>
      <c r="C134" s="345">
        <v>0</v>
      </c>
      <c r="D134" s="345">
        <v>8673241.7200000007</v>
      </c>
      <c r="E134" s="345">
        <v>439444</v>
      </c>
      <c r="F134" s="345">
        <v>8233797.7199999997</v>
      </c>
      <c r="J134" s="361"/>
    </row>
    <row r="135" spans="1:10">
      <c r="A135" s="362" t="s">
        <v>1669</v>
      </c>
      <c r="B135" s="363" t="s">
        <v>1670</v>
      </c>
      <c r="C135" s="345">
        <v>9276677.7799999993</v>
      </c>
      <c r="D135" s="345">
        <v>199477165.71000001</v>
      </c>
      <c r="E135" s="345">
        <v>56366522.149999999</v>
      </c>
      <c r="F135" s="345">
        <v>166435108.91</v>
      </c>
      <c r="J135" s="361"/>
    </row>
    <row r="136" spans="1:10">
      <c r="A136" s="362" t="s">
        <v>1671</v>
      </c>
      <c r="B136" s="363" t="s">
        <v>1672</v>
      </c>
      <c r="C136" s="345">
        <v>0</v>
      </c>
      <c r="D136" s="345">
        <v>290920.57</v>
      </c>
      <c r="E136" s="345">
        <v>0</v>
      </c>
      <c r="F136" s="345">
        <v>290920.57</v>
      </c>
      <c r="J136" s="361"/>
    </row>
    <row r="137" spans="1:10">
      <c r="A137" s="362" t="s">
        <v>1673</v>
      </c>
      <c r="B137" s="363" t="s">
        <v>1674</v>
      </c>
      <c r="C137" s="345">
        <v>4254.42</v>
      </c>
      <c r="D137" s="345">
        <v>0</v>
      </c>
      <c r="E137" s="345">
        <v>13070.48</v>
      </c>
      <c r="F137" s="345">
        <v>0</v>
      </c>
      <c r="J137" s="361"/>
    </row>
    <row r="138" spans="1:10">
      <c r="A138" s="362" t="s">
        <v>1675</v>
      </c>
      <c r="B138" s="363" t="s">
        <v>1676</v>
      </c>
      <c r="C138" s="345">
        <v>0</v>
      </c>
      <c r="D138" s="345">
        <v>1468998.62</v>
      </c>
      <c r="E138" s="345">
        <v>111090.56</v>
      </c>
      <c r="F138" s="345">
        <v>1352527.38</v>
      </c>
      <c r="J138" s="361"/>
    </row>
    <row r="139" spans="1:10">
      <c r="A139" s="362" t="s">
        <v>1677</v>
      </c>
      <c r="B139" s="363" t="s">
        <v>1678</v>
      </c>
      <c r="C139" s="345">
        <v>23194681.629999999</v>
      </c>
      <c r="D139" s="345">
        <v>3533104.05</v>
      </c>
      <c r="E139" s="345">
        <v>22670064.82</v>
      </c>
      <c r="F139" s="345">
        <v>4048691.04</v>
      </c>
      <c r="J139" s="361"/>
    </row>
    <row r="140" spans="1:10">
      <c r="A140" s="362" t="s">
        <v>1679</v>
      </c>
      <c r="B140" s="363" t="s">
        <v>1680</v>
      </c>
      <c r="C140" s="345">
        <v>843340</v>
      </c>
      <c r="D140" s="345">
        <v>755</v>
      </c>
      <c r="E140" s="345">
        <v>813006.53</v>
      </c>
      <c r="F140" s="345">
        <v>7705.86</v>
      </c>
      <c r="J140" s="361"/>
    </row>
    <row r="141" spans="1:10">
      <c r="A141" s="362" t="s">
        <v>1681</v>
      </c>
      <c r="B141" s="363" t="s">
        <v>1682</v>
      </c>
      <c r="C141" s="345">
        <v>-1394.08</v>
      </c>
      <c r="D141" s="345">
        <v>1950797.47</v>
      </c>
      <c r="E141" s="345">
        <v>1831803.38</v>
      </c>
      <c r="F141" s="345">
        <v>15880.52</v>
      </c>
      <c r="J141" s="361"/>
    </row>
    <row r="142" spans="1:10">
      <c r="A142" s="362" t="s">
        <v>1683</v>
      </c>
      <c r="B142" s="363" t="s">
        <v>1684</v>
      </c>
      <c r="C142" s="345">
        <v>101542536.8</v>
      </c>
      <c r="D142" s="345">
        <v>1056070758.88</v>
      </c>
      <c r="E142" s="345">
        <v>96112694.790000007</v>
      </c>
      <c r="F142" s="345">
        <v>913185622.12</v>
      </c>
      <c r="J142" s="361"/>
    </row>
    <row r="143" spans="1:10">
      <c r="A143" s="362" t="s">
        <v>1685</v>
      </c>
      <c r="B143" s="363" t="s">
        <v>1686</v>
      </c>
      <c r="C143" s="345">
        <v>39258433.57</v>
      </c>
      <c r="D143" s="345">
        <v>6127584.9400000004</v>
      </c>
      <c r="E143" s="345">
        <v>39293074.380000003</v>
      </c>
      <c r="F143" s="345">
        <v>210985.57</v>
      </c>
      <c r="J143" s="361"/>
    </row>
    <row r="144" spans="1:10">
      <c r="A144" s="362" t="s">
        <v>1687</v>
      </c>
      <c r="B144" s="363" t="s">
        <v>1688</v>
      </c>
      <c r="C144" s="345">
        <v>60445796.640000001</v>
      </c>
      <c r="D144" s="345">
        <v>57302844.719999999</v>
      </c>
      <c r="E144" s="345">
        <v>79345754.620000005</v>
      </c>
      <c r="F144" s="345">
        <v>57302844.719999999</v>
      </c>
      <c r="J144" s="361"/>
    </row>
    <row r="145" spans="1:10" ht="16.149999999999999" customHeight="1">
      <c r="A145" s="362" t="s">
        <v>1689</v>
      </c>
      <c r="B145" s="363" t="s">
        <v>1690</v>
      </c>
      <c r="C145" s="345">
        <v>1873782.72</v>
      </c>
      <c r="D145" s="345">
        <v>0</v>
      </c>
      <c r="E145" s="345">
        <v>1342120.45</v>
      </c>
      <c r="F145" s="345">
        <v>57706.29</v>
      </c>
      <c r="J145" s="361"/>
    </row>
    <row r="146" spans="1:10">
      <c r="A146" s="362" t="s">
        <v>1691</v>
      </c>
      <c r="B146" s="363" t="s">
        <v>1692</v>
      </c>
      <c r="C146" s="345">
        <v>0</v>
      </c>
      <c r="D146" s="345">
        <v>5685702</v>
      </c>
      <c r="E146" s="345">
        <v>5685702</v>
      </c>
      <c r="F146" s="345">
        <v>0</v>
      </c>
      <c r="J146" s="361"/>
    </row>
    <row r="147" spans="1:10">
      <c r="A147" s="362" t="s">
        <v>1693</v>
      </c>
      <c r="B147" s="363" t="s">
        <v>1694</v>
      </c>
      <c r="C147" s="345">
        <v>3992202.22</v>
      </c>
      <c r="D147" s="345">
        <v>10078977.609999999</v>
      </c>
      <c r="E147" s="345">
        <v>0</v>
      </c>
      <c r="F147" s="345">
        <v>15764679.609999999</v>
      </c>
      <c r="J147" s="361"/>
    </row>
    <row r="148" spans="1:10">
      <c r="A148" s="362" t="s">
        <v>1695</v>
      </c>
      <c r="B148" s="363" t="s">
        <v>1696</v>
      </c>
      <c r="C148" s="345">
        <v>3972325.09</v>
      </c>
      <c r="D148" s="345">
        <v>0</v>
      </c>
      <c r="E148" s="345">
        <v>3578048.97</v>
      </c>
      <c r="F148" s="345">
        <v>35169.07</v>
      </c>
      <c r="J148" s="361"/>
    </row>
    <row r="149" spans="1:10">
      <c r="A149" s="362" t="s">
        <v>1697</v>
      </c>
      <c r="B149" s="363" t="s">
        <v>1698</v>
      </c>
      <c r="C149" s="345">
        <v>42243412.759999998</v>
      </c>
      <c r="D149" s="345">
        <v>7952.58</v>
      </c>
      <c r="E149" s="345">
        <v>33642983.590000004</v>
      </c>
      <c r="F149" s="345">
        <v>2093296.46</v>
      </c>
      <c r="J149" s="361"/>
    </row>
    <row r="150" spans="1:10">
      <c r="A150" s="362" t="s">
        <v>1699</v>
      </c>
      <c r="B150" s="363" t="s">
        <v>1700</v>
      </c>
      <c r="C150" s="345">
        <v>968639.27</v>
      </c>
      <c r="D150" s="345">
        <v>750</v>
      </c>
      <c r="E150" s="345">
        <v>0</v>
      </c>
      <c r="F150" s="345">
        <v>0</v>
      </c>
      <c r="J150" s="361"/>
    </row>
    <row r="151" spans="1:10">
      <c r="A151" s="362" t="s">
        <v>1701</v>
      </c>
      <c r="B151" s="363" t="s">
        <v>1702</v>
      </c>
      <c r="C151" s="345">
        <v>0</v>
      </c>
      <c r="D151" s="345">
        <v>1425029.86</v>
      </c>
      <c r="E151" s="345">
        <v>5000</v>
      </c>
      <c r="F151" s="345">
        <v>2855672.71</v>
      </c>
      <c r="J151" s="361"/>
    </row>
    <row r="152" spans="1:10">
      <c r="A152" s="362" t="s">
        <v>1703</v>
      </c>
      <c r="B152" s="363" t="s">
        <v>1704</v>
      </c>
      <c r="C152" s="345">
        <v>10977728.859999999</v>
      </c>
      <c r="D152" s="345">
        <v>18952644.120000001</v>
      </c>
      <c r="E152" s="345">
        <v>4646173.53</v>
      </c>
      <c r="F152" s="345">
        <v>18999139.109999999</v>
      </c>
      <c r="J152" s="361"/>
    </row>
    <row r="153" spans="1:10">
      <c r="A153" s="362" t="s">
        <v>1705</v>
      </c>
      <c r="B153" s="363" t="s">
        <v>1706</v>
      </c>
      <c r="C153" s="345">
        <v>6876518.3099999996</v>
      </c>
      <c r="D153" s="345">
        <v>167320262.28999999</v>
      </c>
      <c r="E153" s="345">
        <v>11935715.57</v>
      </c>
      <c r="F153" s="345">
        <v>167320262.28999999</v>
      </c>
      <c r="J153" s="361"/>
    </row>
    <row r="154" spans="1:10">
      <c r="A154" s="362" t="s">
        <v>1707</v>
      </c>
      <c r="B154" s="363" t="s">
        <v>1708</v>
      </c>
      <c r="C154" s="345">
        <v>3522556</v>
      </c>
      <c r="D154" s="345">
        <v>0</v>
      </c>
      <c r="E154" s="345">
        <v>4509886.51</v>
      </c>
      <c r="F154" s="345">
        <v>6631.17</v>
      </c>
      <c r="J154" s="361"/>
    </row>
    <row r="155" spans="1:10">
      <c r="A155" s="362" t="s">
        <v>1709</v>
      </c>
      <c r="B155" s="363" t="s">
        <v>1710</v>
      </c>
      <c r="C155" s="345">
        <v>4418960.97</v>
      </c>
      <c r="D155" s="345">
        <v>19223952.82</v>
      </c>
      <c r="E155" s="345">
        <v>1122234.82</v>
      </c>
      <c r="F155" s="345">
        <v>28059881.199999999</v>
      </c>
      <c r="J155" s="361"/>
    </row>
    <row r="156" spans="1:10">
      <c r="A156" s="362" t="s">
        <v>1711</v>
      </c>
      <c r="B156" s="363" t="s">
        <v>1712</v>
      </c>
      <c r="C156" s="345">
        <v>6189291.9400000004</v>
      </c>
      <c r="D156" s="345">
        <v>245257395.18000001</v>
      </c>
      <c r="E156" s="345">
        <v>0</v>
      </c>
      <c r="F156" s="345">
        <v>205837395.18000001</v>
      </c>
      <c r="J156" s="361"/>
    </row>
    <row r="157" spans="1:10">
      <c r="A157" s="362" t="s">
        <v>1713</v>
      </c>
      <c r="B157" s="363" t="s">
        <v>1714</v>
      </c>
      <c r="C157" s="345">
        <v>3151980.29</v>
      </c>
      <c r="D157" s="345">
        <v>12566831.210000001</v>
      </c>
      <c r="E157" s="345">
        <v>1781275.61</v>
      </c>
      <c r="F157" s="345">
        <v>12577613.48</v>
      </c>
      <c r="J157" s="361"/>
    </row>
    <row r="158" spans="1:10">
      <c r="A158" s="362" t="s">
        <v>1715</v>
      </c>
      <c r="B158" s="363" t="s">
        <v>1716</v>
      </c>
      <c r="C158" s="345">
        <v>115229083.26000001</v>
      </c>
      <c r="D158" s="345">
        <v>-34922.68</v>
      </c>
      <c r="E158" s="345">
        <v>9504906.5500000007</v>
      </c>
      <c r="F158" s="345">
        <v>72972572.849999994</v>
      </c>
      <c r="J158" s="361"/>
    </row>
    <row r="159" spans="1:10">
      <c r="A159" s="362" t="s">
        <v>1717</v>
      </c>
      <c r="B159" s="363" t="s">
        <v>1718</v>
      </c>
      <c r="C159" s="345">
        <v>4067.29</v>
      </c>
      <c r="D159" s="345">
        <v>877015.87</v>
      </c>
      <c r="E159" s="345">
        <v>0</v>
      </c>
      <c r="F159" s="345">
        <v>1758099.03</v>
      </c>
      <c r="J159" s="361"/>
    </row>
    <row r="160" spans="1:10">
      <c r="A160" s="362" t="s">
        <v>1719</v>
      </c>
      <c r="B160" s="363" t="s">
        <v>1720</v>
      </c>
      <c r="C160" s="345">
        <v>46118</v>
      </c>
      <c r="D160" s="345">
        <v>45539</v>
      </c>
      <c r="E160" s="345">
        <v>36462.1</v>
      </c>
      <c r="F160" s="345">
        <v>45539</v>
      </c>
      <c r="J160" s="361"/>
    </row>
    <row r="161" spans="1:10">
      <c r="A161" s="362" t="s">
        <v>1721</v>
      </c>
      <c r="B161" s="363" t="s">
        <v>1722</v>
      </c>
      <c r="C161" s="345">
        <v>110319496.06</v>
      </c>
      <c r="D161" s="345">
        <v>0</v>
      </c>
      <c r="E161" s="345">
        <v>1286171.83</v>
      </c>
      <c r="F161" s="345">
        <v>24130102.530000001</v>
      </c>
      <c r="J161" s="361"/>
    </row>
    <row r="162" spans="1:10">
      <c r="A162" s="362" t="s">
        <v>1723</v>
      </c>
      <c r="B162" s="363" t="s">
        <v>1724</v>
      </c>
      <c r="C162" s="345">
        <v>265718.17</v>
      </c>
      <c r="D162" s="345">
        <v>122.08</v>
      </c>
      <c r="E162" s="345">
        <v>327423.65000000002</v>
      </c>
      <c r="F162" s="345">
        <v>0</v>
      </c>
      <c r="J162" s="361"/>
    </row>
    <row r="163" spans="1:10">
      <c r="A163" s="362" t="s">
        <v>1727</v>
      </c>
      <c r="B163" s="363" t="s">
        <v>1728</v>
      </c>
      <c r="C163" s="345">
        <v>-22423.38</v>
      </c>
      <c r="D163" s="345">
        <v>2120540.2599999998</v>
      </c>
      <c r="E163" s="345">
        <v>9650930.0899999999</v>
      </c>
      <c r="F163" s="345">
        <v>2120540.2599999998</v>
      </c>
      <c r="J163" s="361"/>
    </row>
    <row r="164" spans="1:10">
      <c r="A164" s="362" t="s">
        <v>1729</v>
      </c>
      <c r="B164" s="363" t="s">
        <v>1730</v>
      </c>
      <c r="C164" s="345">
        <v>0</v>
      </c>
      <c r="D164" s="345">
        <v>9777397.2599999998</v>
      </c>
      <c r="E164" s="345">
        <v>5423200.9000000004</v>
      </c>
      <c r="F164" s="345">
        <v>3484307.63</v>
      </c>
      <c r="J164" s="361"/>
    </row>
    <row r="165" spans="1:10" ht="15.6" customHeight="1">
      <c r="A165" s="362" t="s">
        <v>1731</v>
      </c>
      <c r="B165" s="363" t="s">
        <v>2479</v>
      </c>
      <c r="C165" s="345">
        <v>0</v>
      </c>
      <c r="D165" s="345">
        <v>577164</v>
      </c>
      <c r="E165" s="345">
        <v>313050.61</v>
      </c>
      <c r="F165" s="345">
        <v>245351.23</v>
      </c>
      <c r="J165" s="361"/>
    </row>
    <row r="166" spans="1:10">
      <c r="A166" s="362" t="s">
        <v>1732</v>
      </c>
      <c r="B166" s="363" t="s">
        <v>2480</v>
      </c>
      <c r="C166" s="345">
        <v>6445194.0099999998</v>
      </c>
      <c r="D166" s="345">
        <v>123136.96000000001</v>
      </c>
      <c r="E166" s="345">
        <v>6250083.8399999999</v>
      </c>
      <c r="F166" s="345">
        <v>130956.6</v>
      </c>
      <c r="J166" s="361"/>
    </row>
    <row r="167" spans="1:10">
      <c r="A167" s="362" t="s">
        <v>1733</v>
      </c>
      <c r="B167" s="363" t="s">
        <v>2481</v>
      </c>
      <c r="C167" s="345">
        <v>8633236.0700000003</v>
      </c>
      <c r="D167" s="345">
        <v>18451459.66</v>
      </c>
      <c r="E167" s="345">
        <v>279656.09999999998</v>
      </c>
      <c r="F167" s="345">
        <v>18451459.66</v>
      </c>
      <c r="J167" s="361"/>
    </row>
    <row r="168" spans="1:10">
      <c r="A168" s="362" t="s">
        <v>1734</v>
      </c>
      <c r="B168" s="363" t="s">
        <v>2531</v>
      </c>
      <c r="C168" s="345">
        <v>82786075.109999999</v>
      </c>
      <c r="D168" s="345">
        <v>5390319.9199999999</v>
      </c>
      <c r="E168" s="345">
        <v>52321905.579999998</v>
      </c>
      <c r="F168" s="345">
        <v>4180682.79</v>
      </c>
      <c r="J168" s="361"/>
    </row>
    <row r="169" spans="1:10">
      <c r="A169" s="362" t="s">
        <v>2482</v>
      </c>
      <c r="B169" s="363" t="s">
        <v>2483</v>
      </c>
      <c r="C169" s="345">
        <v>55</v>
      </c>
      <c r="D169" s="345">
        <v>0</v>
      </c>
      <c r="E169" s="345">
        <v>0</v>
      </c>
      <c r="F169" s="345">
        <v>0</v>
      </c>
      <c r="J169" s="361"/>
    </row>
    <row r="170" spans="1:10">
      <c r="A170" s="362" t="s">
        <v>1735</v>
      </c>
      <c r="B170" s="363" t="s">
        <v>2484</v>
      </c>
      <c r="C170" s="345">
        <v>23324596.5</v>
      </c>
      <c r="D170" s="345">
        <v>60</v>
      </c>
      <c r="E170" s="345">
        <v>19009254.989999998</v>
      </c>
      <c r="F170" s="345">
        <v>0</v>
      </c>
      <c r="J170" s="361"/>
    </row>
    <row r="171" spans="1:10">
      <c r="A171" s="362" t="s">
        <v>1736</v>
      </c>
      <c r="B171" s="364" t="s">
        <v>2523</v>
      </c>
      <c r="C171" s="345">
        <v>2162306.9900000002</v>
      </c>
      <c r="D171" s="345">
        <v>0</v>
      </c>
      <c r="E171" s="345">
        <v>248139.69</v>
      </c>
      <c r="F171" s="345">
        <v>0</v>
      </c>
      <c r="J171" s="361"/>
    </row>
    <row r="172" spans="1:10">
      <c r="A172" s="362" t="s">
        <v>1737</v>
      </c>
      <c r="B172" s="363" t="s">
        <v>1738</v>
      </c>
      <c r="C172" s="345">
        <v>0</v>
      </c>
      <c r="D172" s="345">
        <v>3250000</v>
      </c>
      <c r="E172" s="345">
        <v>3250000</v>
      </c>
      <c r="F172" s="345">
        <v>0</v>
      </c>
      <c r="J172" s="361"/>
    </row>
    <row r="173" spans="1:10">
      <c r="A173" s="362" t="s">
        <v>1739</v>
      </c>
      <c r="B173" s="363" t="s">
        <v>1740</v>
      </c>
      <c r="C173" s="345">
        <v>1352686.14</v>
      </c>
      <c r="D173" s="345">
        <v>88657856.900000006</v>
      </c>
      <c r="E173" s="345">
        <v>17263.21</v>
      </c>
      <c r="F173" s="345">
        <v>48924371.630000003</v>
      </c>
      <c r="J173" s="361"/>
    </row>
    <row r="174" spans="1:10">
      <c r="A174" s="362" t="s">
        <v>1741</v>
      </c>
      <c r="B174" s="363" t="s">
        <v>1742</v>
      </c>
      <c r="C174" s="345">
        <v>5194736.3099999996</v>
      </c>
      <c r="D174" s="345">
        <v>7143212.0199999996</v>
      </c>
      <c r="E174" s="345">
        <v>1781254.17</v>
      </c>
      <c r="F174" s="345">
        <v>7143212.0199999996</v>
      </c>
      <c r="J174" s="361"/>
    </row>
    <row r="175" spans="1:10">
      <c r="A175" s="362" t="s">
        <v>1743</v>
      </c>
      <c r="B175" s="363" t="s">
        <v>1744</v>
      </c>
      <c r="C175" s="345">
        <v>1571.22</v>
      </c>
      <c r="D175" s="345">
        <v>33332770.379999999</v>
      </c>
      <c r="E175" s="345">
        <v>136014069.46000001</v>
      </c>
      <c r="F175" s="345">
        <v>36982151.93</v>
      </c>
      <c r="J175" s="361"/>
    </row>
    <row r="176" spans="1:10">
      <c r="A176" s="362" t="s">
        <v>1745</v>
      </c>
      <c r="B176" s="363" t="s">
        <v>2485</v>
      </c>
      <c r="C176" s="345">
        <v>188071.21</v>
      </c>
      <c r="D176" s="345">
        <v>0</v>
      </c>
      <c r="E176" s="345">
        <v>0</v>
      </c>
      <c r="F176" s="345">
        <v>0</v>
      </c>
      <c r="J176" s="361"/>
    </row>
    <row r="177" spans="1:10">
      <c r="A177" s="362" t="s">
        <v>2486</v>
      </c>
      <c r="B177" s="363" t="s">
        <v>2487</v>
      </c>
      <c r="C177" s="345">
        <v>1213.44</v>
      </c>
      <c r="D177" s="345">
        <v>0</v>
      </c>
      <c r="E177" s="345">
        <v>0</v>
      </c>
      <c r="F177" s="345">
        <v>0</v>
      </c>
      <c r="J177" s="361"/>
    </row>
    <row r="178" spans="1:10">
      <c r="A178" s="362" t="s">
        <v>2488</v>
      </c>
      <c r="B178" s="363" t="s">
        <v>2489</v>
      </c>
      <c r="C178" s="345">
        <v>427459.65</v>
      </c>
      <c r="D178" s="345">
        <v>0</v>
      </c>
      <c r="E178" s="345">
        <v>0</v>
      </c>
      <c r="F178" s="345">
        <v>0</v>
      </c>
      <c r="J178" s="361"/>
    </row>
    <row r="179" spans="1:10">
      <c r="A179" s="362" t="s">
        <v>2490</v>
      </c>
      <c r="B179" s="363" t="s">
        <v>2491</v>
      </c>
      <c r="C179" s="345">
        <v>0</v>
      </c>
      <c r="D179" s="345">
        <v>1000000</v>
      </c>
      <c r="E179" s="345">
        <v>38624.949999999997</v>
      </c>
      <c r="F179" s="345">
        <v>0</v>
      </c>
      <c r="J179" s="361"/>
    </row>
    <row r="180" spans="1:10">
      <c r="A180" s="362" t="s">
        <v>2492</v>
      </c>
      <c r="B180" s="363" t="s">
        <v>2493</v>
      </c>
      <c r="C180" s="345">
        <v>11772</v>
      </c>
      <c r="D180" s="345">
        <v>4930</v>
      </c>
      <c r="E180" s="345">
        <v>57.2</v>
      </c>
      <c r="F180" s="345">
        <v>0</v>
      </c>
      <c r="J180" s="361"/>
    </row>
    <row r="181" spans="1:10">
      <c r="A181" s="362" t="s">
        <v>2494</v>
      </c>
      <c r="B181" s="363" t="s">
        <v>2495</v>
      </c>
      <c r="C181" s="345">
        <v>2144364.2799999998</v>
      </c>
      <c r="D181" s="345">
        <v>0</v>
      </c>
      <c r="E181" s="345">
        <v>0</v>
      </c>
      <c r="F181" s="345">
        <v>0</v>
      </c>
      <c r="J181" s="361"/>
    </row>
    <row r="182" spans="1:10">
      <c r="A182" s="362" t="s">
        <v>2496</v>
      </c>
      <c r="B182" s="363" t="s">
        <v>2497</v>
      </c>
      <c r="C182" s="345">
        <v>30198743.32</v>
      </c>
      <c r="D182" s="345">
        <v>0</v>
      </c>
      <c r="E182" s="345">
        <v>2665842.06</v>
      </c>
      <c r="F182" s="345">
        <v>5181.76</v>
      </c>
      <c r="J182" s="361"/>
    </row>
    <row r="183" spans="1:10" ht="30">
      <c r="A183" s="358"/>
      <c r="B183" s="359" t="s">
        <v>1746</v>
      </c>
      <c r="C183" s="334">
        <v>98374493015.950119</v>
      </c>
      <c r="D183" s="334">
        <v>17985590035.830002</v>
      </c>
      <c r="E183" s="334">
        <v>72886663656.080078</v>
      </c>
      <c r="F183" s="334">
        <v>42490118352.400032</v>
      </c>
      <c r="J183" s="361"/>
    </row>
    <row r="184" spans="1:10" ht="47.25" customHeight="1">
      <c r="A184" s="495" t="s">
        <v>1747</v>
      </c>
      <c r="B184" s="495"/>
    </row>
    <row r="185" spans="1:10">
      <c r="A185" s="362" t="s">
        <v>1748</v>
      </c>
      <c r="B185" s="363" t="s">
        <v>1749</v>
      </c>
      <c r="C185" s="365">
        <v>2307721.38</v>
      </c>
      <c r="D185" s="365">
        <v>2240221574.9099998</v>
      </c>
      <c r="E185" s="365">
        <v>1026093488</v>
      </c>
      <c r="F185" s="365">
        <v>1224553234.96</v>
      </c>
      <c r="J185" s="361"/>
    </row>
    <row r="186" spans="1:10">
      <c r="A186" s="362" t="s">
        <v>1750</v>
      </c>
      <c r="B186" s="363" t="s">
        <v>2498</v>
      </c>
      <c r="C186" s="365">
        <v>8512250.8200000003</v>
      </c>
      <c r="D186" s="365">
        <v>1306131067.0899999</v>
      </c>
      <c r="E186" s="365">
        <v>420669030.55000001</v>
      </c>
      <c r="F186" s="365">
        <v>187309516.84</v>
      </c>
      <c r="J186" s="361"/>
    </row>
    <row r="187" spans="1:10">
      <c r="A187" s="362" t="s">
        <v>1751</v>
      </c>
      <c r="B187" s="363" t="s">
        <v>1752</v>
      </c>
      <c r="C187" s="365">
        <v>5709487505.4799995</v>
      </c>
      <c r="D187" s="365">
        <v>4717314263.0900002</v>
      </c>
      <c r="E187" s="365">
        <v>9616258753.2299995</v>
      </c>
      <c r="F187" s="365">
        <v>752297758.13</v>
      </c>
      <c r="J187" s="361"/>
    </row>
    <row r="188" spans="1:10">
      <c r="A188" s="362" t="s">
        <v>1753</v>
      </c>
      <c r="B188" s="363" t="s">
        <v>1754</v>
      </c>
      <c r="C188" s="365">
        <v>27028162.829999998</v>
      </c>
      <c r="D188" s="365">
        <v>402542136</v>
      </c>
      <c r="E188" s="365">
        <v>206227155.25</v>
      </c>
      <c r="F188" s="365">
        <v>215675000</v>
      </c>
      <c r="J188" s="361"/>
    </row>
    <row r="189" spans="1:10">
      <c r="A189" s="362" t="s">
        <v>1755</v>
      </c>
      <c r="B189" s="363" t="s">
        <v>1756</v>
      </c>
      <c r="C189" s="365">
        <v>988261419.17999995</v>
      </c>
      <c r="D189" s="365">
        <v>281534636.83999997</v>
      </c>
      <c r="E189" s="365">
        <v>377969001.5</v>
      </c>
      <c r="F189" s="365">
        <v>786113267.38</v>
      </c>
      <c r="J189" s="349"/>
    </row>
    <row r="190" spans="1:10">
      <c r="A190" s="362" t="s">
        <v>1757</v>
      </c>
      <c r="B190" s="363" t="s">
        <v>1758</v>
      </c>
      <c r="C190" s="365">
        <v>6126811.5899999999</v>
      </c>
      <c r="D190" s="365">
        <v>1060332311.79</v>
      </c>
      <c r="E190" s="365">
        <v>157991592.71000001</v>
      </c>
      <c r="F190" s="365">
        <v>847527070.86000001</v>
      </c>
      <c r="J190" s="349"/>
    </row>
    <row r="191" spans="1:10">
      <c r="A191" s="362" t="s">
        <v>1759</v>
      </c>
      <c r="B191" s="363" t="s">
        <v>1760</v>
      </c>
      <c r="C191" s="365">
        <v>0</v>
      </c>
      <c r="D191" s="365">
        <v>7300000</v>
      </c>
      <c r="E191" s="365">
        <v>7300000</v>
      </c>
      <c r="F191" s="365">
        <v>0</v>
      </c>
    </row>
    <row r="192" spans="1:10">
      <c r="A192" s="362" t="s">
        <v>1761</v>
      </c>
      <c r="B192" s="363" t="s">
        <v>1762</v>
      </c>
      <c r="C192" s="365">
        <v>138852.15</v>
      </c>
      <c r="D192" s="365">
        <v>156497123.63999999</v>
      </c>
      <c r="E192" s="365">
        <v>107717123.64</v>
      </c>
      <c r="F192" s="365">
        <v>48918852.149999999</v>
      </c>
    </row>
    <row r="193" spans="1:6">
      <c r="A193" s="362" t="s">
        <v>1763</v>
      </c>
      <c r="B193" s="363" t="s">
        <v>1764</v>
      </c>
      <c r="C193" s="365">
        <v>0</v>
      </c>
      <c r="D193" s="365">
        <v>85163198.859999999</v>
      </c>
      <c r="E193" s="365">
        <v>46739873.859999999</v>
      </c>
      <c r="F193" s="365">
        <v>41920000</v>
      </c>
    </row>
    <row r="194" spans="1:6">
      <c r="A194" s="362" t="s">
        <v>1765</v>
      </c>
      <c r="B194" s="363" t="s">
        <v>1766</v>
      </c>
      <c r="C194" s="365">
        <v>717127.58</v>
      </c>
      <c r="D194" s="365">
        <v>87351754.670000002</v>
      </c>
      <c r="E194" s="365">
        <v>17867793.530000001</v>
      </c>
      <c r="F194" s="365">
        <v>64804495.140000001</v>
      </c>
    </row>
    <row r="195" spans="1:6">
      <c r="A195" s="362" t="s">
        <v>1767</v>
      </c>
      <c r="B195" s="364" t="s">
        <v>2522</v>
      </c>
      <c r="C195" s="365">
        <v>9778265.6600000001</v>
      </c>
      <c r="D195" s="365">
        <v>0</v>
      </c>
      <c r="E195" s="365">
        <v>298580224.42000002</v>
      </c>
      <c r="F195" s="365">
        <v>0</v>
      </c>
    </row>
    <row r="196" spans="1:6">
      <c r="A196" s="362" t="s">
        <v>1768</v>
      </c>
      <c r="B196" s="363" t="s">
        <v>1769</v>
      </c>
      <c r="C196" s="365">
        <v>15442.68</v>
      </c>
      <c r="D196" s="365">
        <v>2995391.68</v>
      </c>
      <c r="E196" s="365">
        <v>10746.67</v>
      </c>
      <c r="F196" s="365">
        <v>2968116.8</v>
      </c>
    </row>
    <row r="197" spans="1:6">
      <c r="A197" s="362" t="s">
        <v>1770</v>
      </c>
      <c r="B197" s="363" t="s">
        <v>1771</v>
      </c>
      <c r="C197" s="365">
        <v>6377942.9000000004</v>
      </c>
      <c r="D197" s="365">
        <v>23505977.75</v>
      </c>
      <c r="E197" s="365">
        <v>8982431.5800000001</v>
      </c>
      <c r="F197" s="365">
        <v>20902071.800000001</v>
      </c>
    </row>
    <row r="198" spans="1:6">
      <c r="A198" s="362" t="s">
        <v>1772</v>
      </c>
      <c r="B198" s="363" t="s">
        <v>1773</v>
      </c>
      <c r="C198" s="365">
        <v>169817.37</v>
      </c>
      <c r="D198" s="365">
        <v>12638461.24</v>
      </c>
      <c r="E198" s="365">
        <v>1516347.55</v>
      </c>
      <c r="F198" s="365">
        <v>12267369.289999999</v>
      </c>
    </row>
    <row r="199" spans="1:6">
      <c r="A199" s="362" t="s">
        <v>1774</v>
      </c>
      <c r="B199" s="363" t="s">
        <v>1775</v>
      </c>
      <c r="C199" s="365">
        <v>2132424.17</v>
      </c>
      <c r="D199" s="365">
        <v>432077721.72000003</v>
      </c>
      <c r="E199" s="365">
        <v>0</v>
      </c>
      <c r="F199" s="365">
        <v>443667515.38999999</v>
      </c>
    </row>
    <row r="200" spans="1:6">
      <c r="A200" s="362" t="s">
        <v>1776</v>
      </c>
      <c r="B200" s="363" t="s">
        <v>1777</v>
      </c>
      <c r="C200" s="365">
        <v>489818543.24000001</v>
      </c>
      <c r="D200" s="365">
        <v>38580</v>
      </c>
      <c r="E200" s="365">
        <v>812188667.16999996</v>
      </c>
      <c r="F200" s="365">
        <v>68592196.239999995</v>
      </c>
    </row>
    <row r="201" spans="1:6">
      <c r="A201" s="362" t="s">
        <v>1778</v>
      </c>
      <c r="B201" s="363" t="s">
        <v>1779</v>
      </c>
      <c r="C201" s="365">
        <v>1744446.27</v>
      </c>
      <c r="D201" s="365">
        <v>229408158.91</v>
      </c>
      <c r="E201" s="365">
        <v>68883.33</v>
      </c>
      <c r="F201" s="365">
        <v>217081104.88999999</v>
      </c>
    </row>
    <row r="202" spans="1:6">
      <c r="A202" s="362" t="s">
        <v>1780</v>
      </c>
      <c r="B202" s="363" t="s">
        <v>1781</v>
      </c>
      <c r="C202" s="365">
        <v>94379955.489999995</v>
      </c>
      <c r="D202" s="365">
        <v>142818049.91</v>
      </c>
      <c r="E202" s="365">
        <v>254402.41</v>
      </c>
      <c r="F202" s="365">
        <v>241151148.86000001</v>
      </c>
    </row>
    <row r="203" spans="1:6">
      <c r="A203" s="362" t="s">
        <v>1782</v>
      </c>
      <c r="B203" s="363" t="s">
        <v>1783</v>
      </c>
      <c r="C203" s="365">
        <v>53543.61</v>
      </c>
      <c r="D203" s="365">
        <v>136683823.05000001</v>
      </c>
      <c r="E203" s="365">
        <v>61315127.700000003</v>
      </c>
      <c r="F203" s="365">
        <v>75420077.349999994</v>
      </c>
    </row>
    <row r="204" spans="1:6">
      <c r="A204" s="362" t="s">
        <v>1784</v>
      </c>
      <c r="B204" s="363" t="s">
        <v>1785</v>
      </c>
      <c r="C204" s="365">
        <v>194423543.33000001</v>
      </c>
      <c r="D204" s="365">
        <v>654651000</v>
      </c>
      <c r="E204" s="365">
        <v>483483826.06999999</v>
      </c>
      <c r="F204" s="365">
        <v>358959000</v>
      </c>
    </row>
    <row r="205" spans="1:6">
      <c r="A205" s="362" t="s">
        <v>1786</v>
      </c>
      <c r="B205" s="363" t="s">
        <v>1787</v>
      </c>
      <c r="C205" s="365">
        <v>70508691.430000007</v>
      </c>
      <c r="D205" s="365">
        <v>50608500</v>
      </c>
      <c r="E205" s="365">
        <v>79994312.879999995</v>
      </c>
      <c r="F205" s="365">
        <v>49002987.229999997</v>
      </c>
    </row>
    <row r="206" spans="1:6">
      <c r="A206" s="362" t="s">
        <v>1788</v>
      </c>
      <c r="B206" s="363" t="s">
        <v>1789</v>
      </c>
      <c r="C206" s="365">
        <v>810033.29</v>
      </c>
      <c r="D206" s="365">
        <v>380000</v>
      </c>
      <c r="E206" s="365">
        <v>567576.61</v>
      </c>
      <c r="F206" s="365">
        <v>605000</v>
      </c>
    </row>
    <row r="207" spans="1:6">
      <c r="A207" s="362" t="s">
        <v>1790</v>
      </c>
      <c r="B207" s="363" t="s">
        <v>1791</v>
      </c>
      <c r="C207" s="365">
        <v>690.19</v>
      </c>
      <c r="D207" s="365">
        <v>60895956.880000003</v>
      </c>
      <c r="E207" s="365">
        <v>167996.14</v>
      </c>
      <c r="F207" s="365">
        <v>47557590.210000001</v>
      </c>
    </row>
    <row r="208" spans="1:6">
      <c r="A208" s="362" t="s">
        <v>1792</v>
      </c>
      <c r="B208" s="363" t="s">
        <v>1793</v>
      </c>
      <c r="C208" s="365">
        <v>142656005.34999999</v>
      </c>
      <c r="D208" s="365">
        <v>117871073.55</v>
      </c>
      <c r="E208" s="365">
        <v>54120854.75</v>
      </c>
      <c r="F208" s="365">
        <v>205094779.06999999</v>
      </c>
    </row>
    <row r="209" spans="1:6">
      <c r="A209" s="362" t="s">
        <v>1794</v>
      </c>
      <c r="B209" s="363" t="s">
        <v>1795</v>
      </c>
      <c r="C209" s="365">
        <v>217.23</v>
      </c>
      <c r="D209" s="365">
        <v>1581350</v>
      </c>
      <c r="E209" s="365">
        <v>88350</v>
      </c>
      <c r="F209" s="365">
        <v>1493197.67</v>
      </c>
    </row>
    <row r="210" spans="1:6">
      <c r="A210" s="362" t="s">
        <v>1796</v>
      </c>
      <c r="B210" s="363" t="s">
        <v>1797</v>
      </c>
      <c r="C210" s="365">
        <v>118953053.59</v>
      </c>
      <c r="D210" s="365">
        <v>442.27</v>
      </c>
      <c r="E210" s="365">
        <v>105685756.88</v>
      </c>
      <c r="F210" s="365">
        <v>3456088.43</v>
      </c>
    </row>
    <row r="211" spans="1:6">
      <c r="A211" s="362" t="s">
        <v>1798</v>
      </c>
      <c r="B211" s="363" t="s">
        <v>1799</v>
      </c>
      <c r="C211" s="365">
        <v>354915.4</v>
      </c>
      <c r="D211" s="365">
        <v>18391360.440000001</v>
      </c>
      <c r="E211" s="365">
        <v>352625.03</v>
      </c>
      <c r="F211" s="365">
        <v>20035881.100000001</v>
      </c>
    </row>
    <row r="212" spans="1:6">
      <c r="A212" s="362" t="s">
        <v>1800</v>
      </c>
      <c r="B212" s="363" t="s">
        <v>1801</v>
      </c>
      <c r="C212" s="365">
        <v>0</v>
      </c>
      <c r="D212" s="365">
        <v>9667884.1999999993</v>
      </c>
      <c r="E212" s="365">
        <v>732000</v>
      </c>
      <c r="F212" s="365">
        <v>8935884.1999999993</v>
      </c>
    </row>
    <row r="213" spans="1:6">
      <c r="A213" s="362" t="s">
        <v>1802</v>
      </c>
      <c r="B213" s="363" t="s">
        <v>1803</v>
      </c>
      <c r="C213" s="365">
        <v>22921.599999999999</v>
      </c>
      <c r="D213" s="365">
        <v>0</v>
      </c>
      <c r="E213" s="365">
        <v>0</v>
      </c>
      <c r="F213" s="365">
        <v>49369.599999999999</v>
      </c>
    </row>
    <row r="214" spans="1:6">
      <c r="A214" s="362" t="s">
        <v>1804</v>
      </c>
      <c r="B214" s="363" t="s">
        <v>1805</v>
      </c>
      <c r="C214" s="365">
        <v>0</v>
      </c>
      <c r="D214" s="365">
        <v>3618084.92</v>
      </c>
      <c r="E214" s="365">
        <v>4782413.1900000004</v>
      </c>
      <c r="F214" s="365">
        <v>235719.67999999999</v>
      </c>
    </row>
    <row r="215" spans="1:6">
      <c r="A215" s="362" t="s">
        <v>1806</v>
      </c>
      <c r="B215" s="363" t="s">
        <v>1807</v>
      </c>
      <c r="C215" s="365">
        <v>1328419.6499999999</v>
      </c>
      <c r="D215" s="365">
        <v>0</v>
      </c>
      <c r="E215" s="365">
        <v>208439.94</v>
      </c>
      <c r="F215" s="365">
        <v>1151.02</v>
      </c>
    </row>
    <row r="216" spans="1:6">
      <c r="A216" s="362" t="s">
        <v>1808</v>
      </c>
      <c r="B216" s="363" t="s">
        <v>1809</v>
      </c>
      <c r="C216" s="365">
        <v>21282.560000000001</v>
      </c>
      <c r="D216" s="365">
        <v>28596086.199999999</v>
      </c>
      <c r="E216" s="365">
        <v>25075546.16</v>
      </c>
      <c r="F216" s="365">
        <v>4154579.53</v>
      </c>
    </row>
    <row r="217" spans="1:6">
      <c r="A217" s="362" t="s">
        <v>1810</v>
      </c>
      <c r="B217" s="363" t="s">
        <v>1811</v>
      </c>
      <c r="C217" s="365">
        <v>6718363.5800000001</v>
      </c>
      <c r="D217" s="365">
        <v>63322000</v>
      </c>
      <c r="E217" s="365">
        <v>68853710.560000002</v>
      </c>
      <c r="F217" s="365">
        <v>7724918.7800000003</v>
      </c>
    </row>
    <row r="218" spans="1:6">
      <c r="A218" s="362" t="s">
        <v>1812</v>
      </c>
      <c r="B218" s="363" t="s">
        <v>1813</v>
      </c>
      <c r="C218" s="365">
        <v>-6983060.1699999999</v>
      </c>
      <c r="D218" s="365">
        <v>45025438.270000003</v>
      </c>
      <c r="E218" s="365">
        <v>5892489.0199999996</v>
      </c>
      <c r="F218" s="365">
        <v>33268529.219999999</v>
      </c>
    </row>
    <row r="219" spans="1:6">
      <c r="A219" s="362" t="s">
        <v>1814</v>
      </c>
      <c r="B219" s="363" t="s">
        <v>1815</v>
      </c>
      <c r="C219" s="365">
        <v>1111511.43</v>
      </c>
      <c r="D219" s="365">
        <v>20872454.370000001</v>
      </c>
      <c r="E219" s="365">
        <v>380946.71</v>
      </c>
      <c r="F219" s="365">
        <v>20876078.899999999</v>
      </c>
    </row>
    <row r="220" spans="1:6">
      <c r="A220" s="362" t="s">
        <v>1816</v>
      </c>
      <c r="B220" s="363" t="s">
        <v>1817</v>
      </c>
      <c r="C220" s="365">
        <v>1253528.6100000001</v>
      </c>
      <c r="D220" s="365">
        <v>7164439.46</v>
      </c>
      <c r="E220" s="365">
        <v>475753.68</v>
      </c>
      <c r="F220" s="365">
        <v>7360814.9299999997</v>
      </c>
    </row>
    <row r="221" spans="1:6">
      <c r="A221" s="362" t="s">
        <v>1818</v>
      </c>
      <c r="B221" s="363" t="s">
        <v>1819</v>
      </c>
      <c r="C221" s="365">
        <v>24067372.57</v>
      </c>
      <c r="D221" s="365">
        <v>12192685.32</v>
      </c>
      <c r="E221" s="365">
        <v>24746973.059999999</v>
      </c>
      <c r="F221" s="365">
        <v>16132151.51</v>
      </c>
    </row>
    <row r="222" spans="1:6">
      <c r="A222" s="362" t="s">
        <v>1820</v>
      </c>
      <c r="B222" s="363" t="s">
        <v>1821</v>
      </c>
      <c r="C222" s="365">
        <v>140222776.91</v>
      </c>
      <c r="D222" s="365">
        <v>10085417219.1</v>
      </c>
      <c r="E222" s="365">
        <v>109835627.06999999</v>
      </c>
      <c r="F222" s="365">
        <v>9511654959.2399998</v>
      </c>
    </row>
    <row r="223" spans="1:6">
      <c r="A223" s="362" t="s">
        <v>1822</v>
      </c>
      <c r="B223" s="363" t="s">
        <v>1823</v>
      </c>
      <c r="C223" s="365">
        <v>-2850</v>
      </c>
      <c r="D223" s="365">
        <v>291217124.67000002</v>
      </c>
      <c r="E223" s="365">
        <v>146861904.28999999</v>
      </c>
      <c r="F223" s="365">
        <v>121050073.41</v>
      </c>
    </row>
    <row r="224" spans="1:6">
      <c r="A224" s="362" t="s">
        <v>1824</v>
      </c>
      <c r="B224" s="363" t="s">
        <v>1825</v>
      </c>
      <c r="C224" s="365">
        <v>715544.89</v>
      </c>
      <c r="D224" s="365">
        <v>3200000</v>
      </c>
      <c r="E224" s="365">
        <v>78751.960000000006</v>
      </c>
      <c r="F224" s="365">
        <v>3705087.69</v>
      </c>
    </row>
    <row r="225" spans="1:6">
      <c r="A225" s="362" t="s">
        <v>1826</v>
      </c>
      <c r="B225" s="363" t="s">
        <v>1827</v>
      </c>
      <c r="C225" s="365">
        <v>1197127.95</v>
      </c>
      <c r="D225" s="365">
        <v>20988608.359999999</v>
      </c>
      <c r="E225" s="365">
        <v>910429.69</v>
      </c>
      <c r="F225" s="365">
        <v>20995169.27</v>
      </c>
    </row>
    <row r="226" spans="1:6">
      <c r="A226" s="362" t="s">
        <v>1828</v>
      </c>
      <c r="B226" s="363" t="s">
        <v>1829</v>
      </c>
      <c r="C226" s="365">
        <v>-0.02</v>
      </c>
      <c r="D226" s="365">
        <v>0</v>
      </c>
      <c r="E226" s="365">
        <v>0</v>
      </c>
      <c r="F226" s="365">
        <v>0</v>
      </c>
    </row>
    <row r="227" spans="1:6">
      <c r="A227" s="362" t="s">
        <v>1830</v>
      </c>
      <c r="B227" s="363" t="s">
        <v>1831</v>
      </c>
      <c r="C227" s="365">
        <v>2113127.4900000002</v>
      </c>
      <c r="D227" s="365">
        <v>0</v>
      </c>
      <c r="E227" s="365">
        <v>0</v>
      </c>
      <c r="F227" s="365">
        <v>2111704.06</v>
      </c>
    </row>
    <row r="228" spans="1:6">
      <c r="A228" s="362" t="s">
        <v>996</v>
      </c>
      <c r="B228" s="363" t="s">
        <v>1832</v>
      </c>
      <c r="C228" s="365">
        <v>12.45</v>
      </c>
      <c r="D228" s="365">
        <v>0</v>
      </c>
      <c r="E228" s="365">
        <v>0</v>
      </c>
      <c r="F228" s="365">
        <v>0</v>
      </c>
    </row>
    <row r="229" spans="1:6">
      <c r="A229" s="362" t="s">
        <v>1833</v>
      </c>
      <c r="B229" s="363" t="s">
        <v>1834</v>
      </c>
      <c r="C229" s="365">
        <v>262.36</v>
      </c>
      <c r="D229" s="365">
        <v>3467.61</v>
      </c>
      <c r="E229" s="365">
        <v>0</v>
      </c>
      <c r="F229" s="365">
        <v>3467.61</v>
      </c>
    </row>
    <row r="230" spans="1:6" ht="30">
      <c r="A230" s="362" t="s">
        <v>1016</v>
      </c>
      <c r="B230" s="363" t="s">
        <v>1835</v>
      </c>
      <c r="C230" s="365">
        <v>2456.4699999999998</v>
      </c>
      <c r="D230" s="365">
        <v>120518.98</v>
      </c>
      <c r="E230" s="365">
        <v>0</v>
      </c>
      <c r="F230" s="365">
        <v>120518.98</v>
      </c>
    </row>
    <row r="231" spans="1:6">
      <c r="A231" s="362" t="s">
        <v>1021</v>
      </c>
      <c r="B231" s="363" t="s">
        <v>1836</v>
      </c>
      <c r="C231" s="365">
        <v>14.8</v>
      </c>
      <c r="D231" s="365">
        <v>0</v>
      </c>
      <c r="E231" s="365">
        <v>0</v>
      </c>
      <c r="F231" s="365">
        <v>0</v>
      </c>
    </row>
    <row r="232" spans="1:6">
      <c r="A232" s="362" t="s">
        <v>1023</v>
      </c>
      <c r="B232" s="363" t="s">
        <v>1837</v>
      </c>
      <c r="C232" s="365">
        <v>3.72</v>
      </c>
      <c r="D232" s="365">
        <v>0</v>
      </c>
      <c r="E232" s="365">
        <v>0</v>
      </c>
      <c r="F232" s="365">
        <v>0</v>
      </c>
    </row>
    <row r="233" spans="1:6">
      <c r="A233" s="362" t="s">
        <v>1838</v>
      </c>
      <c r="B233" s="363" t="s">
        <v>1839</v>
      </c>
      <c r="C233" s="365">
        <v>0</v>
      </c>
      <c r="D233" s="365">
        <v>0.6</v>
      </c>
      <c r="E233" s="365">
        <v>0</v>
      </c>
      <c r="F233" s="365">
        <v>1.2</v>
      </c>
    </row>
    <row r="234" spans="1:6">
      <c r="A234" s="362" t="s">
        <v>1840</v>
      </c>
      <c r="B234" s="363" t="s">
        <v>1841</v>
      </c>
      <c r="C234" s="365">
        <v>684.08</v>
      </c>
      <c r="D234" s="365">
        <v>4638111.2</v>
      </c>
      <c r="E234" s="365">
        <v>113125</v>
      </c>
      <c r="F234" s="365">
        <v>4525000</v>
      </c>
    </row>
    <row r="235" spans="1:6">
      <c r="A235" s="362" t="s">
        <v>1027</v>
      </c>
      <c r="B235" s="363" t="s">
        <v>1842</v>
      </c>
      <c r="C235" s="365">
        <v>49.74</v>
      </c>
      <c r="D235" s="365">
        <v>301663.84000000003</v>
      </c>
      <c r="E235" s="365">
        <v>0</v>
      </c>
      <c r="F235" s="365">
        <v>301663.84000000003</v>
      </c>
    </row>
    <row r="236" spans="1:6" ht="30">
      <c r="A236" s="362" t="s">
        <v>1036</v>
      </c>
      <c r="B236" s="363" t="s">
        <v>1843</v>
      </c>
      <c r="C236" s="365">
        <v>105.75</v>
      </c>
      <c r="D236" s="365">
        <v>412735.84</v>
      </c>
      <c r="E236" s="365">
        <v>284139.24</v>
      </c>
      <c r="F236" s="365">
        <v>108707.22</v>
      </c>
    </row>
    <row r="237" spans="1:6">
      <c r="A237" s="362" t="s">
        <v>1029</v>
      </c>
      <c r="B237" s="363" t="s">
        <v>1844</v>
      </c>
      <c r="C237" s="365">
        <v>0</v>
      </c>
      <c r="D237" s="365">
        <v>47.71</v>
      </c>
      <c r="E237" s="365">
        <v>0</v>
      </c>
      <c r="F237" s="365">
        <v>47.71</v>
      </c>
    </row>
    <row r="238" spans="1:6">
      <c r="A238" s="362" t="s">
        <v>1845</v>
      </c>
      <c r="B238" s="363" t="s">
        <v>1846</v>
      </c>
      <c r="C238" s="365">
        <v>528.74</v>
      </c>
      <c r="D238" s="365">
        <v>3575798.15</v>
      </c>
      <c r="E238" s="365">
        <v>686387.5</v>
      </c>
      <c r="F238" s="365">
        <v>2890000</v>
      </c>
    </row>
    <row r="239" spans="1:6">
      <c r="A239" s="362" t="s">
        <v>1038</v>
      </c>
      <c r="B239" s="363" t="s">
        <v>1847</v>
      </c>
      <c r="C239" s="365">
        <v>3415199.83</v>
      </c>
      <c r="D239" s="365">
        <v>6705802.8200000003</v>
      </c>
      <c r="E239" s="365">
        <v>10453789.460000001</v>
      </c>
      <c r="F239" s="365">
        <v>0</v>
      </c>
    </row>
    <row r="240" spans="1:6" ht="30">
      <c r="A240" s="362" t="s">
        <v>1041</v>
      </c>
      <c r="B240" s="364" t="s">
        <v>2521</v>
      </c>
      <c r="C240" s="365">
        <v>408.02</v>
      </c>
      <c r="D240" s="365">
        <v>2304876.17</v>
      </c>
      <c r="E240" s="365">
        <v>2027288.37</v>
      </c>
      <c r="F240" s="365">
        <v>277764.27</v>
      </c>
    </row>
    <row r="241" spans="1:6">
      <c r="A241" s="362" t="s">
        <v>1848</v>
      </c>
      <c r="B241" s="363" t="s">
        <v>1849</v>
      </c>
      <c r="C241" s="365">
        <v>4232.53</v>
      </c>
      <c r="D241" s="365">
        <v>28155478.210000001</v>
      </c>
      <c r="E241" s="365">
        <v>2994641.17</v>
      </c>
      <c r="F241" s="365">
        <v>25165000</v>
      </c>
    </row>
    <row r="242" spans="1:6">
      <c r="A242" s="362" t="s">
        <v>1850</v>
      </c>
      <c r="B242" s="363" t="s">
        <v>1851</v>
      </c>
      <c r="C242" s="365">
        <v>6048.79</v>
      </c>
      <c r="D242" s="365">
        <v>40259531.030000001</v>
      </c>
      <c r="E242" s="365">
        <v>4147991.17</v>
      </c>
      <c r="F242" s="365">
        <v>36120000</v>
      </c>
    </row>
    <row r="243" spans="1:6">
      <c r="A243" s="362" t="s">
        <v>1852</v>
      </c>
      <c r="B243" s="363" t="s">
        <v>1853</v>
      </c>
      <c r="C243" s="365">
        <v>5192.87</v>
      </c>
      <c r="D243" s="365">
        <v>32755053.68</v>
      </c>
      <c r="E243" s="365">
        <v>9290491.1699999999</v>
      </c>
      <c r="F243" s="365">
        <v>23470000</v>
      </c>
    </row>
    <row r="244" spans="1:6" ht="30">
      <c r="A244" s="362" t="s">
        <v>1854</v>
      </c>
      <c r="B244" s="363" t="s">
        <v>1855</v>
      </c>
      <c r="C244" s="365">
        <v>3724.75</v>
      </c>
      <c r="D244" s="365">
        <v>22968847.809999999</v>
      </c>
      <c r="E244" s="365">
        <v>8222122.7599999998</v>
      </c>
      <c r="F244" s="365">
        <v>14750000</v>
      </c>
    </row>
    <row r="245" spans="1:6">
      <c r="A245" s="362" t="s">
        <v>1856</v>
      </c>
      <c r="B245" s="363" t="s">
        <v>1857</v>
      </c>
      <c r="C245" s="365">
        <v>837.53</v>
      </c>
      <c r="D245" s="365">
        <v>5346817.96</v>
      </c>
      <c r="E245" s="365">
        <v>1292593.75</v>
      </c>
      <c r="F245" s="365">
        <v>4055000</v>
      </c>
    </row>
    <row r="246" spans="1:6">
      <c r="A246" s="362" t="s">
        <v>1858</v>
      </c>
      <c r="B246" s="363" t="s">
        <v>1859</v>
      </c>
      <c r="C246" s="365">
        <v>4230.3</v>
      </c>
      <c r="D246" s="365">
        <v>24566570.940000001</v>
      </c>
      <c r="E246" s="365">
        <v>10332200</v>
      </c>
      <c r="F246" s="365">
        <v>14320000</v>
      </c>
    </row>
    <row r="247" spans="1:6" ht="30">
      <c r="A247" s="362" t="s">
        <v>1860</v>
      </c>
      <c r="B247" s="363" t="s">
        <v>1861</v>
      </c>
      <c r="C247" s="365">
        <v>3021.23</v>
      </c>
      <c r="D247" s="365">
        <v>18732143.75</v>
      </c>
      <c r="E247" s="365">
        <v>6269809.7999999998</v>
      </c>
      <c r="F247" s="365">
        <v>12465000</v>
      </c>
    </row>
    <row r="248" spans="1:6">
      <c r="A248" s="362" t="s">
        <v>1862</v>
      </c>
      <c r="B248" s="363" t="s">
        <v>1863</v>
      </c>
      <c r="C248" s="365">
        <v>3524.44</v>
      </c>
      <c r="D248" s="365">
        <v>16418673.33</v>
      </c>
      <c r="E248" s="365">
        <v>6212000</v>
      </c>
      <c r="F248" s="365">
        <v>10210000</v>
      </c>
    </row>
    <row r="249" spans="1:6" ht="30">
      <c r="A249" s="362" t="s">
        <v>1045</v>
      </c>
      <c r="B249" s="363" t="s">
        <v>1866</v>
      </c>
      <c r="C249" s="365">
        <v>4590.8100000000004</v>
      </c>
      <c r="D249" s="365">
        <v>28343827.670000002</v>
      </c>
      <c r="E249" s="365">
        <v>9857851.0500000007</v>
      </c>
      <c r="F249" s="365">
        <v>18490000</v>
      </c>
    </row>
    <row r="250" spans="1:6" ht="30">
      <c r="A250" s="362" t="s">
        <v>1867</v>
      </c>
      <c r="B250" s="363" t="s">
        <v>1868</v>
      </c>
      <c r="C250" s="365">
        <v>1411.92</v>
      </c>
      <c r="D250" s="365">
        <v>7058929.3799999999</v>
      </c>
      <c r="E250" s="365">
        <v>7087050</v>
      </c>
      <c r="F250" s="365">
        <v>0</v>
      </c>
    </row>
    <row r="251" spans="1:6" ht="30">
      <c r="A251" s="362" t="s">
        <v>1869</v>
      </c>
      <c r="B251" s="363" t="s">
        <v>1870</v>
      </c>
      <c r="C251" s="365">
        <v>2476.9</v>
      </c>
      <c r="D251" s="365">
        <v>4251944.74</v>
      </c>
      <c r="E251" s="365">
        <v>901046.27</v>
      </c>
      <c r="F251" s="365">
        <v>3385237.1</v>
      </c>
    </row>
    <row r="252" spans="1:6" ht="16.149999999999999" customHeight="1">
      <c r="A252" s="362" t="s">
        <v>1871</v>
      </c>
      <c r="B252" s="363" t="s">
        <v>1872</v>
      </c>
      <c r="C252" s="365">
        <v>0</v>
      </c>
      <c r="D252" s="365">
        <v>0</v>
      </c>
      <c r="E252" s="365">
        <v>-2.98</v>
      </c>
      <c r="F252" s="365">
        <v>2.98</v>
      </c>
    </row>
    <row r="253" spans="1:6" ht="30">
      <c r="A253" s="362" t="s">
        <v>1873</v>
      </c>
      <c r="B253" s="363" t="s">
        <v>1874</v>
      </c>
      <c r="C253" s="365">
        <v>5202.88</v>
      </c>
      <c r="D253" s="365">
        <v>31496902.120000001</v>
      </c>
      <c r="E253" s="365">
        <v>12750795.4</v>
      </c>
      <c r="F253" s="365">
        <v>18796997.93</v>
      </c>
    </row>
    <row r="254" spans="1:6" ht="30">
      <c r="A254" s="362" t="s">
        <v>1875</v>
      </c>
      <c r="B254" s="363" t="s">
        <v>1876</v>
      </c>
      <c r="C254" s="365">
        <v>0</v>
      </c>
      <c r="D254" s="365">
        <v>0</v>
      </c>
      <c r="E254" s="365">
        <v>-2.5299999999999998</v>
      </c>
      <c r="F254" s="365">
        <v>2.5299999999999998</v>
      </c>
    </row>
    <row r="255" spans="1:6" ht="30">
      <c r="A255" s="362" t="s">
        <v>1877</v>
      </c>
      <c r="B255" s="363" t="s">
        <v>1878</v>
      </c>
      <c r="C255" s="365">
        <v>2286.5100000000002</v>
      </c>
      <c r="D255" s="365">
        <v>13343552.27</v>
      </c>
      <c r="E255" s="365">
        <v>6052714.4699999997</v>
      </c>
      <c r="F255" s="365">
        <v>7325095.1799999997</v>
      </c>
    </row>
    <row r="256" spans="1:6" ht="30">
      <c r="A256" s="362" t="s">
        <v>1075</v>
      </c>
      <c r="B256" s="363" t="s">
        <v>2499</v>
      </c>
      <c r="C256" s="365">
        <v>130.01</v>
      </c>
      <c r="D256" s="365">
        <v>339628.61</v>
      </c>
      <c r="E256" s="365">
        <v>339654.21</v>
      </c>
      <c r="F256" s="365">
        <v>0</v>
      </c>
    </row>
    <row r="257" spans="1:6" ht="30">
      <c r="A257" s="362" t="s">
        <v>2500</v>
      </c>
      <c r="B257" s="363" t="s">
        <v>2501</v>
      </c>
      <c r="C257" s="365">
        <v>636.07000000000005</v>
      </c>
      <c r="D257" s="365">
        <v>201140</v>
      </c>
      <c r="E257" s="365">
        <v>187887.3</v>
      </c>
      <c r="F257" s="365">
        <v>13888.77</v>
      </c>
    </row>
    <row r="258" spans="1:6">
      <c r="A258" s="362" t="s">
        <v>1077</v>
      </c>
      <c r="B258" s="363" t="s">
        <v>1879</v>
      </c>
      <c r="C258" s="365">
        <v>100.02</v>
      </c>
      <c r="D258" s="365">
        <v>3701.27</v>
      </c>
      <c r="E258" s="365">
        <v>0</v>
      </c>
      <c r="F258" s="365">
        <v>3701.27</v>
      </c>
    </row>
    <row r="259" spans="1:6">
      <c r="A259" s="362" t="s">
        <v>1083</v>
      </c>
      <c r="B259" s="363" t="s">
        <v>1880</v>
      </c>
      <c r="C259" s="365">
        <v>1049.24</v>
      </c>
      <c r="D259" s="365">
        <v>58882.59</v>
      </c>
      <c r="E259" s="365">
        <v>2255.7199999999998</v>
      </c>
      <c r="F259" s="365">
        <v>58882.59</v>
      </c>
    </row>
    <row r="260" spans="1:6">
      <c r="A260" s="362" t="s">
        <v>1191</v>
      </c>
      <c r="B260" s="363" t="s">
        <v>1881</v>
      </c>
      <c r="C260" s="365">
        <v>12711.78</v>
      </c>
      <c r="D260" s="365">
        <v>-137600.81</v>
      </c>
      <c r="E260" s="365">
        <v>-158996.32</v>
      </c>
      <c r="F260" s="365">
        <v>21395.51</v>
      </c>
    </row>
    <row r="261" spans="1:6">
      <c r="A261" s="362" t="s">
        <v>1086</v>
      </c>
      <c r="B261" s="363" t="s">
        <v>1882</v>
      </c>
      <c r="C261" s="365">
        <v>27531.25</v>
      </c>
      <c r="D261" s="365">
        <v>158997.57</v>
      </c>
      <c r="E261" s="365">
        <v>1504.32</v>
      </c>
      <c r="F261" s="365">
        <v>1.25</v>
      </c>
    </row>
    <row r="262" spans="1:6">
      <c r="A262" s="362" t="s">
        <v>1088</v>
      </c>
      <c r="B262" s="363" t="s">
        <v>1883</v>
      </c>
      <c r="C262" s="365">
        <v>36282.949999999997</v>
      </c>
      <c r="D262" s="365">
        <v>2005911.83</v>
      </c>
      <c r="E262" s="365">
        <v>1515463.46</v>
      </c>
      <c r="F262" s="365">
        <v>2005911.83</v>
      </c>
    </row>
    <row r="263" spans="1:6">
      <c r="A263" s="362" t="s">
        <v>1090</v>
      </c>
      <c r="B263" s="363" t="s">
        <v>1884</v>
      </c>
      <c r="C263" s="365">
        <v>16.89</v>
      </c>
      <c r="D263" s="365">
        <v>0</v>
      </c>
      <c r="E263" s="365">
        <v>0</v>
      </c>
      <c r="F263" s="365">
        <v>0</v>
      </c>
    </row>
    <row r="264" spans="1:6">
      <c r="A264" s="362" t="s">
        <v>1885</v>
      </c>
      <c r="B264" s="363" t="s">
        <v>1886</v>
      </c>
      <c r="C264" s="365">
        <v>7213.55</v>
      </c>
      <c r="D264" s="365">
        <v>444777.3</v>
      </c>
      <c r="E264" s="365">
        <v>205918.18</v>
      </c>
      <c r="F264" s="365">
        <v>455616.03</v>
      </c>
    </row>
    <row r="265" spans="1:6">
      <c r="A265" s="362" t="s">
        <v>1353</v>
      </c>
      <c r="B265" s="363" t="s">
        <v>1887</v>
      </c>
      <c r="C265" s="365">
        <v>3.63</v>
      </c>
      <c r="D265" s="365">
        <v>0</v>
      </c>
      <c r="E265" s="365">
        <v>0</v>
      </c>
      <c r="F265" s="365">
        <v>0</v>
      </c>
    </row>
    <row r="266" spans="1:6" ht="30">
      <c r="A266" s="362" t="s">
        <v>1181</v>
      </c>
      <c r="B266" s="363" t="s">
        <v>1888</v>
      </c>
      <c r="C266" s="365">
        <v>39164.01</v>
      </c>
      <c r="D266" s="365">
        <v>2872602.26</v>
      </c>
      <c r="E266" s="365">
        <v>479001.66</v>
      </c>
      <c r="F266" s="365">
        <v>2872602.26</v>
      </c>
    </row>
    <row r="267" spans="1:6" ht="30">
      <c r="A267" s="362" t="s">
        <v>1889</v>
      </c>
      <c r="B267" s="363" t="s">
        <v>1890</v>
      </c>
      <c r="C267" s="365">
        <v>37.130000000000003</v>
      </c>
      <c r="D267" s="365">
        <v>0</v>
      </c>
      <c r="E267" s="365">
        <v>0</v>
      </c>
      <c r="F267" s="365">
        <v>0</v>
      </c>
    </row>
    <row r="268" spans="1:6">
      <c r="A268" s="362" t="s">
        <v>1891</v>
      </c>
      <c r="B268" s="363" t="s">
        <v>1892</v>
      </c>
      <c r="C268" s="365">
        <v>12035.32</v>
      </c>
      <c r="D268" s="365">
        <v>0</v>
      </c>
      <c r="E268" s="365">
        <v>0</v>
      </c>
      <c r="F268" s="365">
        <v>0</v>
      </c>
    </row>
    <row r="269" spans="1:6">
      <c r="A269" s="362" t="s">
        <v>1893</v>
      </c>
      <c r="B269" s="363" t="s">
        <v>1894</v>
      </c>
      <c r="C269" s="365">
        <v>703.41</v>
      </c>
      <c r="D269" s="365">
        <v>0</v>
      </c>
      <c r="E269" s="365">
        <v>0</v>
      </c>
      <c r="F269" s="365">
        <v>0</v>
      </c>
    </row>
    <row r="270" spans="1:6">
      <c r="A270" s="362" t="s">
        <v>1895</v>
      </c>
      <c r="B270" s="363" t="s">
        <v>1896</v>
      </c>
      <c r="C270" s="365">
        <v>12318.21</v>
      </c>
      <c r="D270" s="365">
        <v>4085866.71</v>
      </c>
      <c r="E270" s="365">
        <v>958851.85</v>
      </c>
      <c r="F270" s="365">
        <v>2633665.34</v>
      </c>
    </row>
    <row r="271" spans="1:6">
      <c r="A271" s="362" t="s">
        <v>1897</v>
      </c>
      <c r="B271" s="363" t="s">
        <v>1898</v>
      </c>
      <c r="C271" s="365">
        <v>52.32</v>
      </c>
      <c r="D271" s="365">
        <v>0</v>
      </c>
      <c r="E271" s="365">
        <v>0</v>
      </c>
      <c r="F271" s="365">
        <v>0</v>
      </c>
    </row>
    <row r="272" spans="1:6" ht="30">
      <c r="A272" s="362" t="s">
        <v>1899</v>
      </c>
      <c r="B272" s="363" t="s">
        <v>1900</v>
      </c>
      <c r="C272" s="365">
        <v>852.38</v>
      </c>
      <c r="D272" s="365">
        <v>38049.339999999997</v>
      </c>
      <c r="E272" s="365">
        <v>119212.41</v>
      </c>
      <c r="F272" s="365">
        <v>38049.339999999997</v>
      </c>
    </row>
    <row r="273" spans="1:6">
      <c r="A273" s="362" t="s">
        <v>1123</v>
      </c>
      <c r="B273" s="363" t="s">
        <v>1901</v>
      </c>
      <c r="C273" s="365">
        <v>10041.93</v>
      </c>
      <c r="D273" s="365">
        <v>203364.44</v>
      </c>
      <c r="E273" s="365">
        <v>1845357.45</v>
      </c>
      <c r="F273" s="365">
        <v>203364.44</v>
      </c>
    </row>
    <row r="274" spans="1:6">
      <c r="A274" s="362" t="s">
        <v>1902</v>
      </c>
      <c r="B274" s="363" t="s">
        <v>1903</v>
      </c>
      <c r="C274" s="365">
        <v>1591.69</v>
      </c>
      <c r="D274" s="365">
        <v>0</v>
      </c>
      <c r="E274" s="365">
        <v>11140.88</v>
      </c>
      <c r="F274" s="365">
        <v>0</v>
      </c>
    </row>
    <row r="275" spans="1:6" ht="30">
      <c r="A275" s="362" t="s">
        <v>1125</v>
      </c>
      <c r="B275" s="366" t="s">
        <v>2529</v>
      </c>
      <c r="C275" s="365">
        <v>2082718.8</v>
      </c>
      <c r="D275" s="365">
        <v>551751687.37</v>
      </c>
      <c r="E275" s="365">
        <v>92145988.159999996</v>
      </c>
      <c r="F275" s="365">
        <v>463021878.77999997</v>
      </c>
    </row>
    <row r="276" spans="1:6">
      <c r="A276" s="362" t="s">
        <v>1148</v>
      </c>
      <c r="B276" s="363" t="s">
        <v>1904</v>
      </c>
      <c r="C276" s="365">
        <v>416.09</v>
      </c>
      <c r="D276" s="365">
        <v>68874.320000000007</v>
      </c>
      <c r="E276" s="365">
        <v>28893.88</v>
      </c>
      <c r="F276" s="365">
        <v>68874.320000000007</v>
      </c>
    </row>
    <row r="277" spans="1:6">
      <c r="A277" s="362" t="s">
        <v>1150</v>
      </c>
      <c r="B277" s="363" t="s">
        <v>1905</v>
      </c>
      <c r="C277" s="365">
        <v>249.37</v>
      </c>
      <c r="D277" s="365">
        <v>82137.27</v>
      </c>
      <c r="E277" s="365">
        <v>27379.09</v>
      </c>
      <c r="F277" s="365">
        <v>82137.27</v>
      </c>
    </row>
    <row r="278" spans="1:6">
      <c r="A278" s="362" t="s">
        <v>1155</v>
      </c>
      <c r="B278" s="363" t="s">
        <v>1906</v>
      </c>
      <c r="C278" s="365">
        <v>747.37</v>
      </c>
      <c r="D278" s="365">
        <v>29300.07</v>
      </c>
      <c r="E278" s="365">
        <v>29300.07</v>
      </c>
      <c r="F278" s="365">
        <v>29300.07</v>
      </c>
    </row>
    <row r="279" spans="1:6">
      <c r="A279" s="362" t="s">
        <v>1907</v>
      </c>
      <c r="B279" s="363" t="s">
        <v>1908</v>
      </c>
      <c r="C279" s="365">
        <v>1.58</v>
      </c>
      <c r="D279" s="365">
        <v>0</v>
      </c>
      <c r="E279" s="365">
        <v>0</v>
      </c>
      <c r="F279" s="365">
        <v>0</v>
      </c>
    </row>
    <row r="280" spans="1:6" ht="30">
      <c r="A280" s="362" t="s">
        <v>1909</v>
      </c>
      <c r="B280" s="363" t="s">
        <v>1910</v>
      </c>
      <c r="C280" s="365">
        <v>9001</v>
      </c>
      <c r="D280" s="365">
        <v>1566270.12</v>
      </c>
      <c r="E280" s="365">
        <v>356430.54</v>
      </c>
      <c r="F280" s="365">
        <v>816270.12</v>
      </c>
    </row>
    <row r="281" spans="1:6">
      <c r="A281" s="362" t="s">
        <v>1911</v>
      </c>
      <c r="B281" s="363" t="s">
        <v>1912</v>
      </c>
      <c r="C281" s="365">
        <v>9356.5400000000009</v>
      </c>
      <c r="D281" s="365">
        <v>-111586.05</v>
      </c>
      <c r="E281" s="365">
        <v>0</v>
      </c>
      <c r="F281" s="365">
        <v>-111586.05</v>
      </c>
    </row>
    <row r="282" spans="1:6" ht="30">
      <c r="A282" s="362" t="s">
        <v>1913</v>
      </c>
      <c r="B282" s="363" t="s">
        <v>1914</v>
      </c>
      <c r="C282" s="365">
        <v>229.97</v>
      </c>
      <c r="D282" s="365">
        <v>0</v>
      </c>
      <c r="E282" s="365">
        <v>0</v>
      </c>
      <c r="F282" s="365">
        <v>0</v>
      </c>
    </row>
    <row r="283" spans="1:6">
      <c r="A283" s="362" t="s">
        <v>1915</v>
      </c>
      <c r="B283" s="363" t="s">
        <v>1916</v>
      </c>
      <c r="C283" s="365">
        <v>3943.59</v>
      </c>
      <c r="D283" s="365">
        <v>815246.95</v>
      </c>
      <c r="E283" s="365">
        <v>420360.91</v>
      </c>
      <c r="F283" s="365">
        <v>815246.95</v>
      </c>
    </row>
    <row r="284" spans="1:6" ht="30">
      <c r="A284" s="362" t="s">
        <v>1157</v>
      </c>
      <c r="B284" s="363" t="s">
        <v>1917</v>
      </c>
      <c r="C284" s="365">
        <v>5559.87</v>
      </c>
      <c r="D284" s="365">
        <v>0</v>
      </c>
      <c r="E284" s="365">
        <v>0</v>
      </c>
      <c r="F284" s="365">
        <v>0</v>
      </c>
    </row>
    <row r="285" spans="1:6">
      <c r="A285" s="362" t="s">
        <v>1159</v>
      </c>
      <c r="B285" s="363" t="s">
        <v>1918</v>
      </c>
      <c r="C285" s="365">
        <v>18277.32</v>
      </c>
      <c r="D285" s="365">
        <v>542369.16</v>
      </c>
      <c r="E285" s="365">
        <v>156975.51999999999</v>
      </c>
      <c r="F285" s="365">
        <v>542848.48</v>
      </c>
    </row>
    <row r="286" spans="1:6" ht="30">
      <c r="A286" s="362" t="s">
        <v>1919</v>
      </c>
      <c r="B286" s="363" t="s">
        <v>1920</v>
      </c>
      <c r="C286" s="365">
        <v>35611.93</v>
      </c>
      <c r="D286" s="365">
        <v>18357362.399999999</v>
      </c>
      <c r="E286" s="365">
        <v>6070973.54</v>
      </c>
      <c r="F286" s="365">
        <v>10357362.4</v>
      </c>
    </row>
    <row r="287" spans="1:6">
      <c r="A287" s="362" t="s">
        <v>1921</v>
      </c>
      <c r="B287" s="363" t="s">
        <v>1922</v>
      </c>
      <c r="C287" s="365">
        <v>21360.12</v>
      </c>
      <c r="D287" s="365">
        <v>3051689.55</v>
      </c>
      <c r="E287" s="365">
        <v>4346303.1399999997</v>
      </c>
      <c r="F287" s="365">
        <v>1635715.11</v>
      </c>
    </row>
    <row r="288" spans="1:6">
      <c r="A288" s="362" t="s">
        <v>1923</v>
      </c>
      <c r="B288" s="363" t="s">
        <v>1924</v>
      </c>
      <c r="C288" s="365">
        <v>13230.74</v>
      </c>
      <c r="D288" s="365">
        <v>2639000</v>
      </c>
      <c r="E288" s="365">
        <v>1418788.3</v>
      </c>
      <c r="F288" s="365">
        <v>1652360.58</v>
      </c>
    </row>
    <row r="289" spans="1:6" ht="30">
      <c r="A289" s="362" t="s">
        <v>1925</v>
      </c>
      <c r="B289" s="363" t="s">
        <v>1926</v>
      </c>
      <c r="C289" s="365">
        <v>18288.61</v>
      </c>
      <c r="D289" s="365">
        <v>8244656.8099999996</v>
      </c>
      <c r="E289" s="365">
        <v>2870013.5</v>
      </c>
      <c r="F289" s="365">
        <v>5244656.8099999996</v>
      </c>
    </row>
    <row r="290" spans="1:6" ht="30">
      <c r="A290" s="362" t="s">
        <v>1927</v>
      </c>
      <c r="B290" s="363" t="s">
        <v>1928</v>
      </c>
      <c r="C290" s="365">
        <v>11621.99</v>
      </c>
      <c r="D290" s="365">
        <v>4550762.59</v>
      </c>
      <c r="E290" s="365">
        <v>1905458.31</v>
      </c>
      <c r="F290" s="365">
        <v>2550762.59</v>
      </c>
    </row>
    <row r="291" spans="1:6" ht="30">
      <c r="A291" s="362" t="s">
        <v>1929</v>
      </c>
      <c r="B291" s="363" t="s">
        <v>1930</v>
      </c>
      <c r="C291" s="365">
        <v>14071.19</v>
      </c>
      <c r="D291" s="365">
        <v>9610143.3399999999</v>
      </c>
      <c r="E291" s="365">
        <v>2280542.5699999998</v>
      </c>
      <c r="F291" s="365">
        <v>6610200.3399999999</v>
      </c>
    </row>
    <row r="292" spans="1:6">
      <c r="A292" s="362" t="s">
        <v>1161</v>
      </c>
      <c r="B292" s="363" t="s">
        <v>1931</v>
      </c>
      <c r="C292" s="365">
        <v>2807.8</v>
      </c>
      <c r="D292" s="365">
        <v>272826.78000000003</v>
      </c>
      <c r="E292" s="365">
        <v>40815.879999999997</v>
      </c>
      <c r="F292" s="365">
        <v>272826.78000000003</v>
      </c>
    </row>
    <row r="293" spans="1:6">
      <c r="A293" s="362" t="s">
        <v>1163</v>
      </c>
      <c r="B293" s="363" t="s">
        <v>1932</v>
      </c>
      <c r="C293" s="365">
        <v>2023.66</v>
      </c>
      <c r="D293" s="365">
        <v>0</v>
      </c>
      <c r="E293" s="365">
        <v>544790.94999999995</v>
      </c>
      <c r="F293" s="365">
        <v>0</v>
      </c>
    </row>
    <row r="294" spans="1:6">
      <c r="A294" s="362" t="s">
        <v>1933</v>
      </c>
      <c r="B294" s="363" t="s">
        <v>1934</v>
      </c>
      <c r="C294" s="365">
        <v>8965.5400000000009</v>
      </c>
      <c r="D294" s="365">
        <v>2339223.91</v>
      </c>
      <c r="E294" s="365">
        <v>976363.16</v>
      </c>
      <c r="F294" s="365">
        <v>1339223.9099999999</v>
      </c>
    </row>
    <row r="295" spans="1:6" ht="30">
      <c r="A295" s="358"/>
      <c r="B295" s="359" t="s">
        <v>1935</v>
      </c>
      <c r="C295" s="334">
        <v>8052430911.5499954</v>
      </c>
      <c r="D295" s="334">
        <v>23726062520.669994</v>
      </c>
      <c r="E295" s="334">
        <v>14499149586.49999</v>
      </c>
      <c r="F295" s="334">
        <v>16395644174.470009</v>
      </c>
    </row>
    <row r="296" spans="1:6" ht="47.25" customHeight="1">
      <c r="A296" s="495" t="s">
        <v>1936</v>
      </c>
      <c r="B296" s="495"/>
    </row>
    <row r="297" spans="1:6">
      <c r="A297" s="358" t="s">
        <v>1937</v>
      </c>
      <c r="B297" s="359" t="s">
        <v>1938</v>
      </c>
      <c r="C297" s="345">
        <v>444107339.92000002</v>
      </c>
      <c r="D297" s="345">
        <v>447351529.79000002</v>
      </c>
      <c r="E297" s="345">
        <v>0</v>
      </c>
      <c r="F297" s="345">
        <v>891458869.71000004</v>
      </c>
    </row>
    <row r="298" spans="1:6">
      <c r="A298" s="358" t="s">
        <v>1939</v>
      </c>
      <c r="B298" s="359" t="s">
        <v>1940</v>
      </c>
      <c r="C298" s="345">
        <v>916375405.15999997</v>
      </c>
      <c r="D298" s="345">
        <v>235352.29</v>
      </c>
      <c r="E298" s="345">
        <v>627906100.97000003</v>
      </c>
      <c r="F298" s="345">
        <v>289020864.5</v>
      </c>
    </row>
    <row r="299" spans="1:6">
      <c r="A299" s="358" t="s">
        <v>1941</v>
      </c>
      <c r="B299" s="359" t="s">
        <v>1942</v>
      </c>
      <c r="C299" s="345">
        <v>0</v>
      </c>
      <c r="D299" s="345">
        <v>23555.01</v>
      </c>
      <c r="E299" s="345">
        <v>0</v>
      </c>
      <c r="F299" s="345">
        <v>23555.01</v>
      </c>
    </row>
    <row r="300" spans="1:6">
      <c r="A300" s="358" t="s">
        <v>1943</v>
      </c>
      <c r="B300" s="359" t="s">
        <v>1944</v>
      </c>
      <c r="C300" s="332">
        <v>10461665.289999999</v>
      </c>
      <c r="D300" s="332">
        <v>0</v>
      </c>
      <c r="E300" s="332">
        <v>10065957.17</v>
      </c>
      <c r="F300" s="332">
        <v>408453.93</v>
      </c>
    </row>
    <row r="301" spans="1:6">
      <c r="A301" s="362" t="s">
        <v>1945</v>
      </c>
      <c r="B301" s="363" t="s">
        <v>1946</v>
      </c>
      <c r="C301" s="345">
        <v>220865712.88</v>
      </c>
      <c r="D301" s="345">
        <v>-500</v>
      </c>
      <c r="E301" s="345">
        <v>211404142.71000001</v>
      </c>
      <c r="F301" s="345">
        <v>63409.62</v>
      </c>
    </row>
    <row r="302" spans="1:6">
      <c r="A302" s="362" t="s">
        <v>1947</v>
      </c>
      <c r="B302" s="363" t="s">
        <v>1948</v>
      </c>
      <c r="C302" s="345">
        <v>3126525538.4299998</v>
      </c>
      <c r="D302" s="345">
        <v>24152697.109999999</v>
      </c>
      <c r="E302" s="345">
        <v>3069379885.8600001</v>
      </c>
      <c r="F302" s="345">
        <v>78672972.700000003</v>
      </c>
    </row>
    <row r="303" spans="1:6">
      <c r="A303" s="362" t="s">
        <v>1949</v>
      </c>
      <c r="B303" s="363" t="s">
        <v>1950</v>
      </c>
      <c r="C303" s="345">
        <v>2044307789.26</v>
      </c>
      <c r="D303" s="345">
        <v>0</v>
      </c>
      <c r="E303" s="345">
        <v>2044161929.28</v>
      </c>
      <c r="F303" s="345">
        <v>145859.98000000001</v>
      </c>
    </row>
    <row r="304" spans="1:6">
      <c r="A304" s="362" t="s">
        <v>1951</v>
      </c>
      <c r="B304" s="363" t="s">
        <v>1952</v>
      </c>
      <c r="C304" s="345">
        <v>606172.92000000004</v>
      </c>
      <c r="D304" s="345">
        <v>0</v>
      </c>
      <c r="E304" s="345">
        <v>618398.26</v>
      </c>
      <c r="F304" s="345">
        <v>505862.01</v>
      </c>
    </row>
    <row r="305" spans="1:6">
      <c r="A305" s="362" t="s">
        <v>1953</v>
      </c>
      <c r="B305" s="363" t="s">
        <v>1954</v>
      </c>
      <c r="C305" s="345">
        <v>3254083.51</v>
      </c>
      <c r="D305" s="345">
        <v>505862.01</v>
      </c>
      <c r="E305" s="345">
        <v>1312406.3500000001</v>
      </c>
      <c r="F305" s="345">
        <v>0</v>
      </c>
    </row>
    <row r="306" spans="1:6">
      <c r="A306" s="362" t="s">
        <v>2268</v>
      </c>
      <c r="B306" s="363" t="s">
        <v>2269</v>
      </c>
      <c r="C306" s="345">
        <v>0</v>
      </c>
      <c r="D306" s="345">
        <v>8706.9699999999993</v>
      </c>
      <c r="E306" s="345">
        <v>0</v>
      </c>
      <c r="F306" s="345">
        <v>8706.9699999999993</v>
      </c>
    </row>
    <row r="307" spans="1:6">
      <c r="A307" s="362" t="s">
        <v>1955</v>
      </c>
      <c r="B307" s="363" t="s">
        <v>1956</v>
      </c>
      <c r="C307" s="345">
        <v>77924480.790000007</v>
      </c>
      <c r="D307" s="345">
        <v>14244961.550000001</v>
      </c>
      <c r="E307" s="345">
        <v>83644087.700000003</v>
      </c>
      <c r="F307" s="345">
        <v>21949817.489999998</v>
      </c>
    </row>
    <row r="308" spans="1:6" ht="30">
      <c r="A308" s="362" t="s">
        <v>1957</v>
      </c>
      <c r="B308" s="363" t="s">
        <v>1958</v>
      </c>
      <c r="C308" s="345">
        <v>397197205.41000003</v>
      </c>
      <c r="D308" s="345">
        <v>6592703.9100000001</v>
      </c>
      <c r="E308" s="345">
        <v>244051121.61000001</v>
      </c>
      <c r="F308" s="345">
        <v>172809708.78</v>
      </c>
    </row>
    <row r="309" spans="1:6">
      <c r="A309" s="362" t="s">
        <v>1959</v>
      </c>
      <c r="B309" s="363" t="s">
        <v>1960</v>
      </c>
      <c r="C309" s="345">
        <v>4510172.92</v>
      </c>
      <c r="D309" s="345">
        <v>0</v>
      </c>
      <c r="E309" s="345">
        <v>6419690.9500000002</v>
      </c>
      <c r="F309" s="345">
        <v>421956.06</v>
      </c>
    </row>
    <row r="310" spans="1:6">
      <c r="A310" s="362" t="s">
        <v>1961</v>
      </c>
      <c r="B310" s="363" t="s">
        <v>1962</v>
      </c>
      <c r="C310" s="345">
        <v>163652947.94</v>
      </c>
      <c r="D310" s="345">
        <v>43845538.990000002</v>
      </c>
      <c r="E310" s="345">
        <v>166376641.84</v>
      </c>
      <c r="F310" s="345">
        <v>50719048.079999998</v>
      </c>
    </row>
    <row r="311" spans="1:6">
      <c r="A311" s="362" t="s">
        <v>1963</v>
      </c>
      <c r="B311" s="363" t="s">
        <v>1964</v>
      </c>
      <c r="C311" s="345">
        <v>59307518.840000004</v>
      </c>
      <c r="D311" s="345">
        <v>259704.34</v>
      </c>
      <c r="E311" s="345">
        <v>56186928.490000002</v>
      </c>
      <c r="F311" s="345">
        <v>850855.41</v>
      </c>
    </row>
    <row r="312" spans="1:6">
      <c r="A312" s="362" t="s">
        <v>1967</v>
      </c>
      <c r="B312" s="363" t="s">
        <v>1968</v>
      </c>
      <c r="C312" s="345">
        <v>1297844030.29</v>
      </c>
      <c r="D312" s="345">
        <v>941207464.90999997</v>
      </c>
      <c r="E312" s="345">
        <v>1306869993.1900001</v>
      </c>
      <c r="F312" s="345">
        <v>957444782.94000006</v>
      </c>
    </row>
    <row r="313" spans="1:6">
      <c r="A313" s="362" t="s">
        <v>1969</v>
      </c>
      <c r="B313" s="363" t="s">
        <v>1970</v>
      </c>
      <c r="C313" s="345">
        <v>8250332.3499999996</v>
      </c>
      <c r="D313" s="345">
        <v>350111.42</v>
      </c>
      <c r="E313" s="345">
        <v>6596836.6699999999</v>
      </c>
      <c r="F313" s="345">
        <v>44935.98</v>
      </c>
    </row>
    <row r="314" spans="1:6">
      <c r="A314" s="362" t="s">
        <v>1971</v>
      </c>
      <c r="B314" s="363" t="s">
        <v>1972</v>
      </c>
      <c r="C314" s="345">
        <v>67271044.109999999</v>
      </c>
      <c r="D314" s="345">
        <v>6866679.7800000003</v>
      </c>
      <c r="E314" s="345">
        <v>66094025.460000001</v>
      </c>
      <c r="F314" s="345">
        <v>6896261.8300000001</v>
      </c>
    </row>
    <row r="315" spans="1:6">
      <c r="A315" s="362" t="s">
        <v>1973</v>
      </c>
      <c r="B315" s="363" t="s">
        <v>1974</v>
      </c>
      <c r="C315" s="345">
        <v>23391743.469999999</v>
      </c>
      <c r="D315" s="345">
        <v>0</v>
      </c>
      <c r="E315" s="345">
        <v>1445197.38</v>
      </c>
      <c r="F315" s="345">
        <v>0</v>
      </c>
    </row>
    <row r="316" spans="1:6">
      <c r="A316" s="362" t="s">
        <v>1975</v>
      </c>
      <c r="B316" s="363" t="s">
        <v>2502</v>
      </c>
      <c r="C316" s="345">
        <v>2423741.9900000002</v>
      </c>
      <c r="D316" s="345">
        <v>0</v>
      </c>
      <c r="E316" s="345">
        <v>10515351.789999999</v>
      </c>
      <c r="F316" s="345">
        <v>0</v>
      </c>
    </row>
    <row r="317" spans="1:6">
      <c r="A317" s="358"/>
      <c r="B317" s="359" t="s">
        <v>1976</v>
      </c>
      <c r="C317" s="334">
        <v>8868276925.4800014</v>
      </c>
      <c r="D317" s="334">
        <v>1485644368.0800002</v>
      </c>
      <c r="E317" s="334">
        <v>7913048695.6799994</v>
      </c>
      <c r="F317" s="334">
        <v>2471445921</v>
      </c>
    </row>
    <row r="318" spans="1:6" ht="47.25" customHeight="1">
      <c r="A318" s="495" t="s">
        <v>1977</v>
      </c>
      <c r="B318" s="495"/>
    </row>
    <row r="319" spans="1:6">
      <c r="A319" s="358" t="s">
        <v>1978</v>
      </c>
      <c r="B319" s="359" t="s">
        <v>1979</v>
      </c>
      <c r="C319" s="345">
        <v>2064967364.8599999</v>
      </c>
      <c r="D319" s="345">
        <v>19012683979.279999</v>
      </c>
      <c r="E319" s="345">
        <v>20532973352.779999</v>
      </c>
      <c r="F319" s="345">
        <v>502180439.16000003</v>
      </c>
    </row>
    <row r="320" spans="1:6">
      <c r="A320" s="358" t="s">
        <v>1980</v>
      </c>
      <c r="B320" s="359" t="s">
        <v>1981</v>
      </c>
      <c r="C320" s="345">
        <v>7284098.0199999996</v>
      </c>
      <c r="D320" s="345">
        <v>2443672.92</v>
      </c>
      <c r="E320" s="345">
        <v>5124211.42</v>
      </c>
      <c r="F320" s="345">
        <v>4492457.84</v>
      </c>
    </row>
    <row r="321" spans="1:6">
      <c r="A321" s="358" t="s">
        <v>1982</v>
      </c>
      <c r="B321" s="359" t="s">
        <v>1983</v>
      </c>
      <c r="C321" s="345">
        <v>11950565.02</v>
      </c>
      <c r="D321" s="345">
        <v>180302042.02000001</v>
      </c>
      <c r="E321" s="345">
        <v>28502943.460000001</v>
      </c>
      <c r="F321" s="345">
        <v>163308100.90000001</v>
      </c>
    </row>
    <row r="322" spans="1:6" ht="30">
      <c r="A322" s="358" t="s">
        <v>1984</v>
      </c>
      <c r="B322" s="359" t="s">
        <v>1985</v>
      </c>
      <c r="C322" s="345">
        <v>119154.06</v>
      </c>
      <c r="D322" s="345">
        <v>145532.99</v>
      </c>
      <c r="E322" s="345">
        <v>159618.94</v>
      </c>
      <c r="F322" s="345">
        <v>145532.99</v>
      </c>
    </row>
    <row r="323" spans="1:6">
      <c r="A323" s="358" t="s">
        <v>1986</v>
      </c>
      <c r="B323" s="359" t="s">
        <v>1987</v>
      </c>
      <c r="C323" s="345">
        <v>107112941.65000001</v>
      </c>
      <c r="D323" s="345">
        <v>44313602.310000002</v>
      </c>
      <c r="E323" s="345">
        <v>114239132.11</v>
      </c>
      <c r="F323" s="345">
        <v>25045064.91</v>
      </c>
    </row>
    <row r="324" spans="1:6" ht="16.149999999999999" customHeight="1">
      <c r="A324" s="358" t="s">
        <v>1988</v>
      </c>
      <c r="B324" s="359" t="s">
        <v>2503</v>
      </c>
      <c r="C324" s="345">
        <v>10015.91</v>
      </c>
      <c r="D324" s="345">
        <v>0</v>
      </c>
      <c r="E324" s="345">
        <v>14387.68</v>
      </c>
      <c r="F324" s="345">
        <v>0</v>
      </c>
    </row>
    <row r="325" spans="1:6">
      <c r="A325" s="358" t="s">
        <v>1989</v>
      </c>
      <c r="B325" s="359" t="s">
        <v>2504</v>
      </c>
      <c r="C325" s="345">
        <v>11656021.390000001</v>
      </c>
      <c r="D325" s="345">
        <v>100</v>
      </c>
      <c r="E325" s="345">
        <v>10159561.48</v>
      </c>
      <c r="F325" s="345">
        <v>3107.94</v>
      </c>
    </row>
    <row r="326" spans="1:6">
      <c r="A326" s="358" t="s">
        <v>1990</v>
      </c>
      <c r="B326" s="359" t="s">
        <v>1991</v>
      </c>
      <c r="C326" s="345">
        <v>83849327.680000007</v>
      </c>
      <c r="D326" s="345">
        <v>2499250</v>
      </c>
      <c r="E326" s="345">
        <v>105044608.26000001</v>
      </c>
      <c r="F326" s="345">
        <v>347237.68</v>
      </c>
    </row>
    <row r="327" spans="1:6">
      <c r="A327" s="358" t="s">
        <v>1992</v>
      </c>
      <c r="B327" s="359" t="s">
        <v>1993</v>
      </c>
      <c r="C327" s="345">
        <v>94367136.150000006</v>
      </c>
      <c r="D327" s="345">
        <v>15245871038.799999</v>
      </c>
      <c r="E327" s="345">
        <v>215291131.58000001</v>
      </c>
      <c r="F327" s="345">
        <v>15106956294.559999</v>
      </c>
    </row>
    <row r="328" spans="1:6">
      <c r="A328" s="358" t="s">
        <v>1994</v>
      </c>
      <c r="B328" s="359" t="s">
        <v>1995</v>
      </c>
      <c r="C328" s="345">
        <v>0</v>
      </c>
      <c r="D328" s="345">
        <v>175817.82</v>
      </c>
      <c r="E328" s="345">
        <v>0</v>
      </c>
      <c r="F328" s="345">
        <v>263726.73</v>
      </c>
    </row>
    <row r="329" spans="1:6">
      <c r="A329" s="358" t="s">
        <v>1996</v>
      </c>
      <c r="B329" s="359" t="s">
        <v>1997</v>
      </c>
      <c r="C329" s="345">
        <v>84071.34</v>
      </c>
      <c r="D329" s="345">
        <v>11897978.74</v>
      </c>
      <c r="E329" s="345">
        <v>443736.04</v>
      </c>
      <c r="F329" s="345">
        <v>11586651.449999999</v>
      </c>
    </row>
    <row r="330" spans="1:6">
      <c r="A330" s="358" t="s">
        <v>1998</v>
      </c>
      <c r="B330" s="359" t="s">
        <v>1999</v>
      </c>
      <c r="C330" s="345">
        <v>38464.78</v>
      </c>
      <c r="D330" s="345">
        <v>5748756.7300000004</v>
      </c>
      <c r="E330" s="345">
        <v>5796228.6799999997</v>
      </c>
      <c r="F330" s="345">
        <v>101719.08</v>
      </c>
    </row>
    <row r="331" spans="1:6" ht="30">
      <c r="A331" s="358" t="s">
        <v>2000</v>
      </c>
      <c r="B331" s="359" t="s">
        <v>2001</v>
      </c>
      <c r="C331" s="345">
        <v>3.63</v>
      </c>
      <c r="D331" s="345">
        <v>0</v>
      </c>
      <c r="E331" s="345">
        <v>0</v>
      </c>
      <c r="F331" s="345">
        <v>0</v>
      </c>
    </row>
    <row r="332" spans="1:6" ht="30">
      <c r="A332" s="358" t="s">
        <v>2291</v>
      </c>
      <c r="B332" s="366" t="s">
        <v>2525</v>
      </c>
      <c r="C332" s="345">
        <v>0.01</v>
      </c>
      <c r="D332" s="345">
        <v>0</v>
      </c>
      <c r="E332" s="345">
        <v>0</v>
      </c>
      <c r="F332" s="345">
        <v>0</v>
      </c>
    </row>
    <row r="333" spans="1:6" ht="30">
      <c r="A333" s="358" t="s">
        <v>2003</v>
      </c>
      <c r="B333" s="359" t="s">
        <v>2004</v>
      </c>
      <c r="C333" s="345">
        <v>103.33</v>
      </c>
      <c r="D333" s="345">
        <v>1382095.46</v>
      </c>
      <c r="E333" s="345">
        <v>27100</v>
      </c>
      <c r="F333" s="345">
        <v>1355000</v>
      </c>
    </row>
    <row r="334" spans="1:6" ht="30">
      <c r="A334" s="358" t="s">
        <v>1254</v>
      </c>
      <c r="B334" s="359" t="s">
        <v>2005</v>
      </c>
      <c r="C334" s="345">
        <v>520.89</v>
      </c>
      <c r="D334" s="345">
        <v>6592093.9400000004</v>
      </c>
      <c r="E334" s="345">
        <v>417625</v>
      </c>
      <c r="F334" s="345">
        <v>6175000</v>
      </c>
    </row>
    <row r="335" spans="1:6" ht="30">
      <c r="A335" s="358" t="s">
        <v>1258</v>
      </c>
      <c r="B335" s="359" t="s">
        <v>2006</v>
      </c>
      <c r="C335" s="345">
        <v>267.52</v>
      </c>
      <c r="D335" s="345">
        <v>1241540.55</v>
      </c>
      <c r="E335" s="345">
        <v>266700</v>
      </c>
      <c r="F335" s="345">
        <v>975000</v>
      </c>
    </row>
    <row r="336" spans="1:6" ht="30">
      <c r="A336" s="358" t="s">
        <v>1262</v>
      </c>
      <c r="B336" s="359" t="s">
        <v>2007</v>
      </c>
      <c r="C336" s="345">
        <v>400.31</v>
      </c>
      <c r="D336" s="345">
        <v>5024720.22</v>
      </c>
      <c r="E336" s="345">
        <v>370125</v>
      </c>
      <c r="F336" s="345">
        <v>4655000</v>
      </c>
    </row>
    <row r="337" spans="1:6" ht="30">
      <c r="A337" s="358" t="s">
        <v>1248</v>
      </c>
      <c r="B337" s="359" t="s">
        <v>2008</v>
      </c>
      <c r="C337" s="345">
        <v>250.97</v>
      </c>
      <c r="D337" s="345">
        <v>3057547.07</v>
      </c>
      <c r="E337" s="345">
        <v>192800</v>
      </c>
      <c r="F337" s="345">
        <v>2865000</v>
      </c>
    </row>
    <row r="338" spans="1:6" ht="30">
      <c r="A338" s="358" t="s">
        <v>2009</v>
      </c>
      <c r="B338" s="359" t="s">
        <v>2010</v>
      </c>
      <c r="C338" s="345">
        <v>141.66</v>
      </c>
      <c r="D338" s="345">
        <v>1896242.24</v>
      </c>
      <c r="E338" s="345">
        <v>46250</v>
      </c>
      <c r="F338" s="345">
        <v>1850000</v>
      </c>
    </row>
    <row r="339" spans="1:6" ht="30">
      <c r="A339" s="358" t="s">
        <v>1266</v>
      </c>
      <c r="B339" s="359" t="s">
        <v>2011</v>
      </c>
      <c r="C339" s="345">
        <v>41.12</v>
      </c>
      <c r="D339" s="345">
        <v>531930.14</v>
      </c>
      <c r="E339" s="345">
        <v>531930.14</v>
      </c>
      <c r="F339" s="345">
        <v>0</v>
      </c>
    </row>
    <row r="340" spans="1:6" ht="30">
      <c r="A340" s="358" t="s">
        <v>2012</v>
      </c>
      <c r="B340" s="359" t="s">
        <v>2013</v>
      </c>
      <c r="C340" s="345">
        <v>71.989999999999995</v>
      </c>
      <c r="D340" s="345">
        <v>103183.05</v>
      </c>
      <c r="E340" s="345">
        <v>27401.77</v>
      </c>
      <c r="F340" s="345">
        <v>75866.600000000006</v>
      </c>
    </row>
    <row r="341" spans="1:6" ht="30">
      <c r="A341" s="358" t="s">
        <v>1296</v>
      </c>
      <c r="B341" s="359" t="s">
        <v>2505</v>
      </c>
      <c r="C341" s="345">
        <v>241.49</v>
      </c>
      <c r="D341" s="345">
        <v>622596.35</v>
      </c>
      <c r="E341" s="345">
        <v>107801.67</v>
      </c>
      <c r="F341" s="345">
        <v>515000</v>
      </c>
    </row>
    <row r="342" spans="1:6" ht="30">
      <c r="A342" s="358" t="s">
        <v>1112</v>
      </c>
      <c r="B342" s="359" t="s">
        <v>2506</v>
      </c>
      <c r="C342" s="345">
        <v>391.34</v>
      </c>
      <c r="D342" s="345">
        <v>112725</v>
      </c>
      <c r="E342" s="345">
        <v>104305.29</v>
      </c>
      <c r="F342" s="345">
        <v>8811.0499999999993</v>
      </c>
    </row>
    <row r="343" spans="1:6" ht="30">
      <c r="A343" s="358" t="s">
        <v>1365</v>
      </c>
      <c r="B343" s="359" t="s">
        <v>2014</v>
      </c>
      <c r="C343" s="345">
        <v>144585.87</v>
      </c>
      <c r="D343" s="345">
        <v>102782918.59</v>
      </c>
      <c r="E343" s="345">
        <v>22263126.969999999</v>
      </c>
      <c r="F343" s="345">
        <v>59218369.060000002</v>
      </c>
    </row>
    <row r="344" spans="1:6">
      <c r="A344" s="358"/>
      <c r="B344" s="359" t="s">
        <v>2015</v>
      </c>
      <c r="C344" s="334">
        <v>2381586180.9899988</v>
      </c>
      <c r="D344" s="334">
        <v>34629429364.220001</v>
      </c>
      <c r="E344" s="334">
        <v>21042104078.269997</v>
      </c>
      <c r="F344" s="334">
        <v>15892123379.949999</v>
      </c>
    </row>
    <row r="345" spans="1:6" ht="47.25" customHeight="1">
      <c r="A345" s="495" t="s">
        <v>2016</v>
      </c>
      <c r="B345" s="495"/>
    </row>
    <row r="346" spans="1:6">
      <c r="A346" s="362" t="s">
        <v>2017</v>
      </c>
      <c r="B346" s="363" t="s">
        <v>2018</v>
      </c>
      <c r="C346" s="345">
        <v>1354072223.1199999</v>
      </c>
      <c r="D346" s="345">
        <v>2026101455.28</v>
      </c>
      <c r="E346" s="345">
        <v>121446363.2</v>
      </c>
      <c r="F346" s="345">
        <v>2414344247.8499999</v>
      </c>
    </row>
    <row r="347" spans="1:6">
      <c r="A347" s="362" t="s">
        <v>2019</v>
      </c>
      <c r="B347" s="363" t="s">
        <v>2020</v>
      </c>
      <c r="C347" s="345">
        <v>1033805140.28</v>
      </c>
      <c r="D347" s="345">
        <v>0</v>
      </c>
      <c r="E347" s="345">
        <v>0</v>
      </c>
      <c r="F347" s="345">
        <v>1032720853.86</v>
      </c>
    </row>
    <row r="348" spans="1:6" ht="30">
      <c r="A348" s="358"/>
      <c r="B348" s="359" t="s">
        <v>2021</v>
      </c>
      <c r="C348" s="334">
        <v>2387877363.3999996</v>
      </c>
      <c r="D348" s="334">
        <v>2026101455.28</v>
      </c>
      <c r="E348" s="334">
        <v>121446363.2</v>
      </c>
      <c r="F348" s="334">
        <v>3447065101.71</v>
      </c>
    </row>
    <row r="349" spans="1:6" ht="47.25" customHeight="1">
      <c r="A349" s="495" t="s">
        <v>2022</v>
      </c>
      <c r="B349" s="495"/>
    </row>
    <row r="350" spans="1:6">
      <c r="A350" s="358" t="s">
        <v>2023</v>
      </c>
      <c r="B350" s="359" t="s">
        <v>2024</v>
      </c>
      <c r="C350" s="345">
        <v>0</v>
      </c>
      <c r="D350" s="345">
        <v>23450338</v>
      </c>
      <c r="E350" s="345">
        <v>0</v>
      </c>
      <c r="F350" s="345">
        <v>26724101.66</v>
      </c>
    </row>
    <row r="351" spans="1:6">
      <c r="A351" s="358" t="s">
        <v>2025</v>
      </c>
      <c r="B351" s="359" t="s">
        <v>2026</v>
      </c>
      <c r="C351" s="345">
        <v>2145420.5699999998</v>
      </c>
      <c r="D351" s="345">
        <v>2257923.63</v>
      </c>
      <c r="E351" s="345">
        <v>1961105.91</v>
      </c>
      <c r="F351" s="345">
        <v>2443870.46</v>
      </c>
    </row>
    <row r="352" spans="1:6">
      <c r="A352" s="358" t="s">
        <v>2027</v>
      </c>
      <c r="B352" s="359" t="s">
        <v>2695</v>
      </c>
      <c r="C352" s="345">
        <v>0</v>
      </c>
      <c r="D352" s="345">
        <v>38376852.450000003</v>
      </c>
      <c r="E352" s="345">
        <v>0</v>
      </c>
      <c r="F352" s="345">
        <v>38449365.310000002</v>
      </c>
    </row>
    <row r="353" spans="1:6">
      <c r="A353" s="358" t="s">
        <v>2028</v>
      </c>
      <c r="B353" s="359" t="s">
        <v>2029</v>
      </c>
      <c r="C353" s="345">
        <v>21304.799999999999</v>
      </c>
      <c r="D353" s="345">
        <v>0</v>
      </c>
      <c r="E353" s="345">
        <v>38357.67</v>
      </c>
      <c r="F353" s="345">
        <v>0</v>
      </c>
    </row>
    <row r="354" spans="1:6">
      <c r="A354" s="358" t="s">
        <v>2030</v>
      </c>
      <c r="B354" s="359" t="s">
        <v>2031</v>
      </c>
      <c r="C354" s="345">
        <v>194866.58</v>
      </c>
      <c r="D354" s="345">
        <v>0</v>
      </c>
      <c r="E354" s="345">
        <v>0</v>
      </c>
      <c r="F354" s="345">
        <v>0</v>
      </c>
    </row>
    <row r="355" spans="1:6">
      <c r="A355" s="358" t="s">
        <v>2032</v>
      </c>
      <c r="B355" s="359" t="s">
        <v>2033</v>
      </c>
      <c r="C355" s="345">
        <v>1614635</v>
      </c>
      <c r="D355" s="345">
        <v>3954331</v>
      </c>
      <c r="E355" s="345">
        <v>1636635</v>
      </c>
      <c r="F355" s="345">
        <v>4172281</v>
      </c>
    </row>
    <row r="356" spans="1:6">
      <c r="A356" s="358" t="s">
        <v>2034</v>
      </c>
      <c r="B356" s="359" t="s">
        <v>2035</v>
      </c>
      <c r="C356" s="345">
        <v>225</v>
      </c>
      <c r="D356" s="345">
        <v>11490</v>
      </c>
      <c r="E356" s="345">
        <v>0</v>
      </c>
      <c r="F356" s="345">
        <v>0</v>
      </c>
    </row>
    <row r="357" spans="1:6">
      <c r="A357" s="1" t="s">
        <v>2036</v>
      </c>
      <c r="B357" s="359" t="s">
        <v>2037</v>
      </c>
      <c r="C357" s="345">
        <v>50000</v>
      </c>
      <c r="D357" s="345">
        <v>0</v>
      </c>
      <c r="E357" s="345">
        <v>0</v>
      </c>
      <c r="F357" s="345">
        <v>0</v>
      </c>
    </row>
    <row r="358" spans="1:6">
      <c r="A358" s="1" t="s">
        <v>2304</v>
      </c>
      <c r="B358" s="359" t="s">
        <v>2305</v>
      </c>
      <c r="C358" s="345">
        <v>0</v>
      </c>
      <c r="D358" s="345">
        <v>-19800</v>
      </c>
      <c r="E358" s="345">
        <v>0</v>
      </c>
      <c r="F358" s="345">
        <v>0</v>
      </c>
    </row>
    <row r="359" spans="1:6">
      <c r="A359" s="358" t="s">
        <v>2038</v>
      </c>
      <c r="B359" s="359" t="s">
        <v>2039</v>
      </c>
      <c r="C359" s="345">
        <v>2301996352.25</v>
      </c>
      <c r="D359" s="345">
        <v>0</v>
      </c>
      <c r="E359" s="345">
        <v>2350980535.73</v>
      </c>
      <c r="F359" s="345">
        <v>2312.33</v>
      </c>
    </row>
    <row r="360" spans="1:6">
      <c r="A360" s="358" t="s">
        <v>2040</v>
      </c>
      <c r="B360" s="359" t="s">
        <v>2041</v>
      </c>
      <c r="C360" s="345">
        <v>7724.56</v>
      </c>
      <c r="D360" s="345">
        <v>500000</v>
      </c>
      <c r="E360" s="345">
        <v>0</v>
      </c>
      <c r="F360" s="345">
        <v>512728.2</v>
      </c>
    </row>
    <row r="361" spans="1:6">
      <c r="A361" s="358" t="s">
        <v>2042</v>
      </c>
      <c r="B361" s="359" t="s">
        <v>2043</v>
      </c>
      <c r="C361" s="345">
        <v>432855.71</v>
      </c>
      <c r="D361" s="345">
        <v>0</v>
      </c>
      <c r="E361" s="345">
        <v>172365.39</v>
      </c>
      <c r="F361" s="345">
        <v>0</v>
      </c>
    </row>
    <row r="362" spans="1:6">
      <c r="A362" s="358" t="s">
        <v>2046</v>
      </c>
      <c r="B362" s="359" t="s">
        <v>2047</v>
      </c>
      <c r="C362" s="345">
        <v>69753979.379999995</v>
      </c>
      <c r="D362" s="345">
        <v>69689880</v>
      </c>
      <c r="E362" s="345">
        <v>69689880</v>
      </c>
      <c r="F362" s="345">
        <v>69753978.159999996</v>
      </c>
    </row>
    <row r="363" spans="1:6">
      <c r="A363" s="358" t="s">
        <v>2048</v>
      </c>
      <c r="B363" s="359" t="s">
        <v>2049</v>
      </c>
      <c r="C363" s="345">
        <v>238.73</v>
      </c>
      <c r="D363" s="345">
        <v>-1560</v>
      </c>
      <c r="E363" s="345">
        <v>0</v>
      </c>
      <c r="F363" s="345">
        <v>10691.28</v>
      </c>
    </row>
    <row r="364" spans="1:6" ht="30">
      <c r="A364" s="358" t="s">
        <v>2050</v>
      </c>
      <c r="B364" s="359" t="s">
        <v>2051</v>
      </c>
      <c r="C364" s="345">
        <v>46221.87</v>
      </c>
      <c r="D364" s="345">
        <v>51731286.329999998</v>
      </c>
      <c r="E364" s="345">
        <v>0</v>
      </c>
      <c r="F364" s="345">
        <v>51487379.780000001</v>
      </c>
    </row>
    <row r="365" spans="1:6">
      <c r="A365" s="358" t="s">
        <v>2052</v>
      </c>
      <c r="B365" s="359" t="s">
        <v>2053</v>
      </c>
      <c r="C365" s="345">
        <v>137023605.77000001</v>
      </c>
      <c r="D365" s="345">
        <v>9345647.9299999997</v>
      </c>
      <c r="E365" s="345">
        <v>103460457.34999999</v>
      </c>
      <c r="F365" s="345">
        <v>42589294.109999999</v>
      </c>
    </row>
    <row r="366" spans="1:6">
      <c r="A366" s="358" t="s">
        <v>2054</v>
      </c>
      <c r="B366" s="359" t="s">
        <v>2055</v>
      </c>
      <c r="C366" s="345">
        <v>649737.34</v>
      </c>
      <c r="D366" s="345">
        <v>0</v>
      </c>
      <c r="E366" s="345">
        <v>637358.71</v>
      </c>
      <c r="F366" s="345">
        <v>0</v>
      </c>
    </row>
    <row r="367" spans="1:6">
      <c r="A367" s="358" t="s">
        <v>2056</v>
      </c>
      <c r="B367" s="359" t="s">
        <v>2057</v>
      </c>
      <c r="C367" s="345">
        <v>41503.94</v>
      </c>
      <c r="D367" s="345">
        <v>100000</v>
      </c>
      <c r="E367" s="345">
        <v>207.6</v>
      </c>
      <c r="F367" s="345">
        <v>137422.24</v>
      </c>
    </row>
    <row r="368" spans="1:6">
      <c r="A368" s="358" t="s">
        <v>2058</v>
      </c>
      <c r="B368" s="359" t="s">
        <v>2059</v>
      </c>
      <c r="C368" s="345">
        <v>187.02</v>
      </c>
      <c r="D368" s="345">
        <v>0</v>
      </c>
      <c r="E368" s="345">
        <v>0</v>
      </c>
      <c r="F368" s="345">
        <v>0</v>
      </c>
    </row>
    <row r="369" spans="1:6">
      <c r="A369" s="358" t="s">
        <v>2060</v>
      </c>
      <c r="B369" s="359" t="s">
        <v>2061</v>
      </c>
      <c r="C369" s="345">
        <v>1989382.38</v>
      </c>
      <c r="D369" s="345">
        <v>8954806084.9099998</v>
      </c>
      <c r="E369" s="345">
        <v>1989382.38</v>
      </c>
      <c r="F369" s="345">
        <v>8915608103.8799992</v>
      </c>
    </row>
    <row r="370" spans="1:6">
      <c r="A370" s="358" t="s">
        <v>2062</v>
      </c>
      <c r="B370" s="359" t="s">
        <v>2063</v>
      </c>
      <c r="C370" s="345">
        <v>0</v>
      </c>
      <c r="D370" s="345">
        <v>33263.64</v>
      </c>
      <c r="E370" s="345">
        <v>0</v>
      </c>
      <c r="F370" s="345">
        <v>0</v>
      </c>
    </row>
    <row r="371" spans="1:6">
      <c r="A371" s="358" t="s">
        <v>2064</v>
      </c>
      <c r="B371" s="359" t="s">
        <v>2065</v>
      </c>
      <c r="C371" s="345">
        <v>10376.81</v>
      </c>
      <c r="D371" s="345">
        <v>630600.56999999995</v>
      </c>
      <c r="E371" s="345">
        <v>0</v>
      </c>
      <c r="F371" s="345">
        <v>630600.56999999995</v>
      </c>
    </row>
    <row r="372" spans="1:6">
      <c r="A372" s="358" t="s">
        <v>2066</v>
      </c>
      <c r="B372" s="359" t="s">
        <v>2067</v>
      </c>
      <c r="C372" s="345">
        <v>221830.24</v>
      </c>
      <c r="D372" s="345">
        <v>15969219.84</v>
      </c>
      <c r="E372" s="345">
        <v>24517994.539999999</v>
      </c>
      <c r="F372" s="345">
        <v>142892.20000000001</v>
      </c>
    </row>
    <row r="373" spans="1:6">
      <c r="A373" s="358" t="s">
        <v>2068</v>
      </c>
      <c r="B373" s="359" t="s">
        <v>2069</v>
      </c>
      <c r="C373" s="345">
        <v>452243.95</v>
      </c>
      <c r="D373" s="345">
        <v>3518000000</v>
      </c>
      <c r="E373" s="345">
        <v>0</v>
      </c>
      <c r="F373" s="345">
        <v>3518000000</v>
      </c>
    </row>
    <row r="374" spans="1:6">
      <c r="A374" s="358" t="s">
        <v>2070</v>
      </c>
      <c r="B374" s="359" t="s">
        <v>2071</v>
      </c>
      <c r="C374" s="345">
        <v>-14503540.91</v>
      </c>
      <c r="D374" s="345">
        <v>140017391.21000001</v>
      </c>
      <c r="E374" s="345">
        <v>174856495.11000001</v>
      </c>
      <c r="F374" s="345">
        <v>37690.879999999997</v>
      </c>
    </row>
    <row r="375" spans="1:6">
      <c r="A375" s="358" t="s">
        <v>2072</v>
      </c>
      <c r="B375" s="359" t="s">
        <v>2073</v>
      </c>
      <c r="C375" s="345">
        <v>0</v>
      </c>
      <c r="D375" s="345">
        <v>1700000</v>
      </c>
      <c r="E375" s="345">
        <v>0</v>
      </c>
      <c r="F375" s="345">
        <v>0</v>
      </c>
    </row>
    <row r="376" spans="1:6">
      <c r="A376" s="358" t="s">
        <v>2074</v>
      </c>
      <c r="B376" s="359" t="s">
        <v>2075</v>
      </c>
      <c r="C376" s="345">
        <v>3739892.21</v>
      </c>
      <c r="D376" s="345">
        <v>0</v>
      </c>
      <c r="E376" s="345">
        <v>3651134.38</v>
      </c>
      <c r="F376" s="345">
        <v>0</v>
      </c>
    </row>
    <row r="377" spans="1:6">
      <c r="A377" s="358" t="s">
        <v>2076</v>
      </c>
      <c r="B377" s="359" t="s">
        <v>2077</v>
      </c>
      <c r="C377" s="345">
        <v>35170751.289999999</v>
      </c>
      <c r="D377" s="345">
        <v>298144550</v>
      </c>
      <c r="E377" s="345">
        <v>0</v>
      </c>
      <c r="F377" s="345">
        <v>366346846.63999999</v>
      </c>
    </row>
    <row r="378" spans="1:6">
      <c r="A378" s="358" t="s">
        <v>2078</v>
      </c>
      <c r="B378" s="359" t="s">
        <v>2079</v>
      </c>
      <c r="C378" s="345">
        <v>60496.99</v>
      </c>
      <c r="D378" s="345">
        <v>17546157.010000002</v>
      </c>
      <c r="E378" s="345">
        <v>16742162.970000001</v>
      </c>
      <c r="F378" s="345">
        <v>226958.94</v>
      </c>
    </row>
    <row r="379" spans="1:6">
      <c r="A379" s="358" t="s">
        <v>2080</v>
      </c>
      <c r="B379" s="359" t="s">
        <v>2081</v>
      </c>
      <c r="C379" s="345">
        <v>84762.86</v>
      </c>
      <c r="D379" s="345">
        <v>0</v>
      </c>
      <c r="E379" s="345">
        <v>47346</v>
      </c>
      <c r="F379" s="345">
        <v>0</v>
      </c>
    </row>
    <row r="380" spans="1:6">
      <c r="A380" s="358" t="s">
        <v>2082</v>
      </c>
      <c r="B380" s="359" t="s">
        <v>2083</v>
      </c>
      <c r="C380" s="345">
        <v>6273238.0099999998</v>
      </c>
      <c r="D380" s="345">
        <v>0</v>
      </c>
      <c r="E380" s="345">
        <v>9066641.7300000004</v>
      </c>
      <c r="F380" s="345">
        <v>0</v>
      </c>
    </row>
    <row r="381" spans="1:6">
      <c r="A381" s="358" t="s">
        <v>2084</v>
      </c>
      <c r="B381" s="359" t="s">
        <v>2085</v>
      </c>
      <c r="C381" s="345">
        <v>0</v>
      </c>
      <c r="D381" s="345">
        <v>181952.05</v>
      </c>
      <c r="E381" s="345">
        <v>0</v>
      </c>
      <c r="F381" s="345">
        <v>0</v>
      </c>
    </row>
    <row r="382" spans="1:6">
      <c r="A382" s="358" t="s">
        <v>2086</v>
      </c>
      <c r="B382" s="359" t="s">
        <v>2087</v>
      </c>
      <c r="C382" s="345">
        <v>0</v>
      </c>
      <c r="D382" s="345">
        <v>1573195.89</v>
      </c>
      <c r="E382" s="345">
        <v>0</v>
      </c>
      <c r="F382" s="345">
        <v>0</v>
      </c>
    </row>
    <row r="383" spans="1:6">
      <c r="A383" s="1" t="s">
        <v>2088</v>
      </c>
      <c r="B383" s="359" t="s">
        <v>2089</v>
      </c>
      <c r="C383" s="345">
        <v>0</v>
      </c>
      <c r="D383" s="345">
        <v>33825</v>
      </c>
      <c r="E383" s="345">
        <v>0</v>
      </c>
      <c r="F383" s="345">
        <v>0</v>
      </c>
    </row>
    <row r="384" spans="1:6">
      <c r="A384" s="358" t="s">
        <v>2090</v>
      </c>
      <c r="B384" s="359" t="s">
        <v>2091</v>
      </c>
      <c r="C384" s="345">
        <v>0</v>
      </c>
      <c r="D384" s="345">
        <v>7026</v>
      </c>
      <c r="E384" s="345">
        <v>0</v>
      </c>
      <c r="F384" s="345">
        <v>0</v>
      </c>
    </row>
    <row r="385" spans="1:6" ht="30">
      <c r="A385" s="358" t="s">
        <v>2092</v>
      </c>
      <c r="B385" s="359" t="s">
        <v>2093</v>
      </c>
      <c r="C385" s="345">
        <v>0</v>
      </c>
      <c r="D385" s="345">
        <v>-150</v>
      </c>
      <c r="E385" s="345">
        <v>0</v>
      </c>
      <c r="F385" s="345">
        <v>0</v>
      </c>
    </row>
    <row r="386" spans="1:6">
      <c r="A386" s="358" t="s">
        <v>2094</v>
      </c>
      <c r="B386" s="359" t="s">
        <v>2095</v>
      </c>
      <c r="C386" s="345">
        <v>25021.81</v>
      </c>
      <c r="D386" s="345">
        <v>-6036.81</v>
      </c>
      <c r="E386" s="345">
        <v>0</v>
      </c>
      <c r="F386" s="345">
        <v>0</v>
      </c>
    </row>
    <row r="387" spans="1:6">
      <c r="A387" s="358" t="s">
        <v>2096</v>
      </c>
      <c r="B387" s="359" t="s">
        <v>2097</v>
      </c>
      <c r="C387" s="345">
        <v>0</v>
      </c>
      <c r="D387" s="345">
        <v>1474723.07</v>
      </c>
      <c r="E387" s="345">
        <v>278168.73</v>
      </c>
      <c r="F387" s="345">
        <v>1474723.07</v>
      </c>
    </row>
    <row r="388" spans="1:6" ht="30">
      <c r="A388" s="358" t="s">
        <v>2098</v>
      </c>
      <c r="B388" s="359" t="s">
        <v>2099</v>
      </c>
      <c r="C388" s="345">
        <v>149332765.24000001</v>
      </c>
      <c r="D388" s="345">
        <v>1089779.92</v>
      </c>
      <c r="E388" s="345">
        <v>12605.54</v>
      </c>
      <c r="F388" s="345">
        <v>308983539.95999998</v>
      </c>
    </row>
    <row r="389" spans="1:6">
      <c r="A389" s="358" t="s">
        <v>2100</v>
      </c>
      <c r="B389" s="359" t="s">
        <v>2101</v>
      </c>
      <c r="C389" s="345">
        <v>2534596543.9200001</v>
      </c>
      <c r="D389" s="345">
        <v>135969807.62</v>
      </c>
      <c r="E389" s="345">
        <v>8434.6299999999992</v>
      </c>
      <c r="F389" s="345">
        <v>2670654863.2399998</v>
      </c>
    </row>
    <row r="390" spans="1:6">
      <c r="A390" s="358" t="s">
        <v>2102</v>
      </c>
      <c r="B390" s="359" t="s">
        <v>2103</v>
      </c>
      <c r="C390" s="345">
        <v>38473040.710000001</v>
      </c>
      <c r="D390" s="345">
        <v>2324535525.3099999</v>
      </c>
      <c r="E390" s="345">
        <v>2225264332.25</v>
      </c>
      <c r="F390" s="345">
        <v>135961000</v>
      </c>
    </row>
    <row r="391" spans="1:6">
      <c r="A391" s="358" t="s">
        <v>2104</v>
      </c>
      <c r="B391" s="359" t="s">
        <v>2507</v>
      </c>
      <c r="C391" s="345">
        <v>166656587.28</v>
      </c>
      <c r="D391" s="345">
        <v>2670646428.6100001</v>
      </c>
      <c r="E391" s="345">
        <v>25643939.050000001</v>
      </c>
      <c r="F391" s="345">
        <v>2324535525.3099999</v>
      </c>
    </row>
    <row r="392" spans="1:6">
      <c r="A392" s="358" t="s">
        <v>2308</v>
      </c>
      <c r="B392" s="359" t="s">
        <v>2309</v>
      </c>
      <c r="C392" s="345">
        <v>0</v>
      </c>
      <c r="D392" s="345">
        <v>165000</v>
      </c>
      <c r="E392" s="345">
        <v>0</v>
      </c>
      <c r="F392" s="345">
        <v>0</v>
      </c>
    </row>
    <row r="393" spans="1:6">
      <c r="A393" s="358" t="s">
        <v>2105</v>
      </c>
      <c r="B393" s="359" t="s">
        <v>2106</v>
      </c>
      <c r="C393" s="345">
        <v>1814.98</v>
      </c>
      <c r="D393" s="345">
        <v>0</v>
      </c>
      <c r="E393" s="345">
        <v>0</v>
      </c>
      <c r="F393" s="345">
        <v>0</v>
      </c>
    </row>
    <row r="394" spans="1:6">
      <c r="A394" s="358" t="s">
        <v>2107</v>
      </c>
      <c r="B394" s="359" t="s">
        <v>2108</v>
      </c>
      <c r="C394" s="345">
        <v>85107.01</v>
      </c>
      <c r="D394" s="345">
        <v>75284233.040000007</v>
      </c>
      <c r="E394" s="345">
        <v>702442</v>
      </c>
      <c r="F394" s="345">
        <v>74801091.189999998</v>
      </c>
    </row>
    <row r="395" spans="1:6">
      <c r="A395" s="358" t="s">
        <v>2109</v>
      </c>
      <c r="B395" s="359" t="s">
        <v>2110</v>
      </c>
      <c r="C395" s="345">
        <v>760328.48</v>
      </c>
      <c r="D395" s="345">
        <v>901362.66</v>
      </c>
      <c r="E395" s="345">
        <v>502764.11</v>
      </c>
      <c r="F395" s="345">
        <v>902455.81</v>
      </c>
    </row>
    <row r="396" spans="1:6">
      <c r="A396" s="358" t="s">
        <v>2111</v>
      </c>
      <c r="B396" s="359" t="s">
        <v>2112</v>
      </c>
      <c r="C396" s="345">
        <v>466846.19</v>
      </c>
      <c r="D396" s="345">
        <v>0</v>
      </c>
      <c r="E396" s="345">
        <v>545510.04</v>
      </c>
      <c r="F396" s="345">
        <v>1071.79</v>
      </c>
    </row>
    <row r="397" spans="1:6">
      <c r="A397" s="358" t="s">
        <v>2113</v>
      </c>
      <c r="B397" s="359" t="s">
        <v>2114</v>
      </c>
      <c r="C397" s="345">
        <v>718749823.09000003</v>
      </c>
      <c r="D397" s="345">
        <v>3023970186.6900001</v>
      </c>
      <c r="E397" s="345">
        <v>221252180.99000001</v>
      </c>
      <c r="F397" s="345">
        <v>3536266789.8699999</v>
      </c>
    </row>
    <row r="398" spans="1:6">
      <c r="A398" s="358" t="s">
        <v>2115</v>
      </c>
      <c r="B398" s="359" t="s">
        <v>2116</v>
      </c>
      <c r="C398" s="345">
        <v>4584834396.9099998</v>
      </c>
      <c r="D398" s="345">
        <v>6196283637.8500004</v>
      </c>
      <c r="E398" s="345">
        <v>533826309.49000001</v>
      </c>
      <c r="F398" s="345">
        <v>10284758092.52</v>
      </c>
    </row>
    <row r="399" spans="1:6">
      <c r="A399" s="358" t="s">
        <v>2117</v>
      </c>
      <c r="B399" s="359" t="s">
        <v>2118</v>
      </c>
      <c r="C399" s="345">
        <v>0</v>
      </c>
      <c r="D399" s="345">
        <v>-1561350.69</v>
      </c>
      <c r="E399" s="345">
        <v>0</v>
      </c>
      <c r="F399" s="345">
        <v>0</v>
      </c>
    </row>
    <row r="400" spans="1:6" ht="30">
      <c r="A400" s="358" t="s">
        <v>2119</v>
      </c>
      <c r="B400" s="359" t="s">
        <v>2120</v>
      </c>
      <c r="C400" s="345">
        <v>1063370145.8</v>
      </c>
      <c r="D400" s="345">
        <v>2973905340.8499999</v>
      </c>
      <c r="E400" s="345">
        <v>334332584.54000002</v>
      </c>
      <c r="F400" s="345">
        <v>3722845313.5300002</v>
      </c>
    </row>
    <row r="401" spans="1:6">
      <c r="A401" s="358" t="s">
        <v>2121</v>
      </c>
      <c r="B401" s="359" t="s">
        <v>2122</v>
      </c>
      <c r="C401" s="345">
        <v>32116.14</v>
      </c>
      <c r="D401" s="345">
        <v>57750</v>
      </c>
      <c r="E401" s="345">
        <v>26848.25</v>
      </c>
      <c r="F401" s="345">
        <v>0</v>
      </c>
    </row>
    <row r="402" spans="1:6">
      <c r="A402" s="358" t="s">
        <v>2123</v>
      </c>
      <c r="B402" s="359" t="s">
        <v>2124</v>
      </c>
      <c r="C402" s="345">
        <v>2539446.2200000002</v>
      </c>
      <c r="D402" s="345">
        <v>4142961.07</v>
      </c>
      <c r="E402" s="345">
        <v>702471.22</v>
      </c>
      <c r="F402" s="345">
        <v>6330447.6500000004</v>
      </c>
    </row>
    <row r="403" spans="1:6" ht="30">
      <c r="A403" s="358" t="s">
        <v>2125</v>
      </c>
      <c r="B403" s="359" t="s">
        <v>2126</v>
      </c>
      <c r="C403" s="345">
        <v>26691937.07</v>
      </c>
      <c r="D403" s="345">
        <v>76260618.159999996</v>
      </c>
      <c r="E403" s="345">
        <v>6200003.1200000001</v>
      </c>
      <c r="F403" s="345">
        <v>97079367.120000005</v>
      </c>
    </row>
    <row r="404" spans="1:6">
      <c r="A404" s="358" t="s">
        <v>2127</v>
      </c>
      <c r="B404" s="359" t="s">
        <v>2128</v>
      </c>
      <c r="C404" s="345">
        <v>83635.460000000006</v>
      </c>
      <c r="D404" s="345">
        <v>1469908.34</v>
      </c>
      <c r="E404" s="345">
        <v>0</v>
      </c>
      <c r="F404" s="345">
        <v>1577823.92</v>
      </c>
    </row>
    <row r="405" spans="1:6">
      <c r="A405" s="358" t="s">
        <v>2129</v>
      </c>
      <c r="B405" s="359" t="s">
        <v>2130</v>
      </c>
      <c r="C405" s="345">
        <v>1493615104.74</v>
      </c>
      <c r="D405" s="345">
        <v>815619505.84000003</v>
      </c>
      <c r="E405" s="345">
        <v>1695389796.3900001</v>
      </c>
      <c r="F405" s="345">
        <v>161530.46</v>
      </c>
    </row>
    <row r="406" spans="1:6">
      <c r="A406" s="358" t="s">
        <v>2131</v>
      </c>
      <c r="B406" s="359" t="s">
        <v>2132</v>
      </c>
      <c r="C406" s="345">
        <v>161517.68</v>
      </c>
      <c r="D406" s="345">
        <v>9712800.6999999993</v>
      </c>
      <c r="E406" s="345">
        <v>0</v>
      </c>
      <c r="F406" s="345">
        <v>9712800.6999999993</v>
      </c>
    </row>
    <row r="407" spans="1:6">
      <c r="A407" s="358" t="s">
        <v>2133</v>
      </c>
      <c r="B407" s="359" t="s">
        <v>2134</v>
      </c>
      <c r="C407" s="345">
        <v>5951610.2199999997</v>
      </c>
      <c r="D407" s="345">
        <v>39142178.689999998</v>
      </c>
      <c r="E407" s="345">
        <v>855713.1</v>
      </c>
      <c r="F407" s="345">
        <v>44439867.259999998</v>
      </c>
    </row>
    <row r="408" spans="1:6">
      <c r="A408" s="358" t="s">
        <v>2135</v>
      </c>
      <c r="B408" s="359" t="s">
        <v>2136</v>
      </c>
      <c r="C408" s="345">
        <v>4953424372.9200001</v>
      </c>
      <c r="D408" s="345">
        <v>459897.43</v>
      </c>
      <c r="E408" s="345">
        <v>4903188523.6800003</v>
      </c>
      <c r="F408" s="345">
        <v>0</v>
      </c>
    </row>
    <row r="409" spans="1:6">
      <c r="A409" s="358" t="s">
        <v>2137</v>
      </c>
      <c r="B409" s="359" t="s">
        <v>2138</v>
      </c>
      <c r="C409" s="345">
        <v>377280.2</v>
      </c>
      <c r="D409" s="345">
        <v>0</v>
      </c>
      <c r="E409" s="345">
        <v>398705.04</v>
      </c>
      <c r="F409" s="345">
        <v>0</v>
      </c>
    </row>
    <row r="410" spans="1:6">
      <c r="A410" s="358"/>
      <c r="B410" s="359" t="s">
        <v>2139</v>
      </c>
      <c r="C410" s="334">
        <v>18287707734.419994</v>
      </c>
      <c r="D410" s="334">
        <v>31497563763.809998</v>
      </c>
      <c r="E410" s="334">
        <v>12708579392.640001</v>
      </c>
      <c r="F410" s="334">
        <v>36257762821.040001</v>
      </c>
    </row>
    <row r="411" spans="1:6" ht="47.25" customHeight="1">
      <c r="A411" s="495" t="s">
        <v>2140</v>
      </c>
      <c r="B411" s="495"/>
    </row>
    <row r="412" spans="1:6">
      <c r="A412" s="362" t="s">
        <v>2141</v>
      </c>
      <c r="B412" s="363" t="s">
        <v>2142</v>
      </c>
      <c r="C412" s="345">
        <v>92993.65</v>
      </c>
      <c r="D412" s="345">
        <v>150521349.06</v>
      </c>
      <c r="E412" s="345">
        <v>0</v>
      </c>
      <c r="F412" s="345">
        <v>108933700.53</v>
      </c>
    </row>
    <row r="413" spans="1:6">
      <c r="A413" s="362" t="s">
        <v>2143</v>
      </c>
      <c r="B413" s="363" t="s">
        <v>2144</v>
      </c>
      <c r="C413" s="345">
        <v>0</v>
      </c>
      <c r="D413" s="345">
        <v>256854.41</v>
      </c>
      <c r="E413" s="345">
        <v>0</v>
      </c>
      <c r="F413" s="345">
        <v>0</v>
      </c>
    </row>
    <row r="414" spans="1:6">
      <c r="A414" s="358"/>
      <c r="B414" s="359" t="s">
        <v>2145</v>
      </c>
      <c r="C414" s="367">
        <v>92993.65</v>
      </c>
      <c r="D414" s="367">
        <v>150778203.47</v>
      </c>
      <c r="E414" s="367">
        <v>0</v>
      </c>
      <c r="F414" s="367">
        <v>108933700.53</v>
      </c>
    </row>
    <row r="415" spans="1:6" ht="47.25" customHeight="1">
      <c r="A415" s="495" t="s">
        <v>2146</v>
      </c>
      <c r="B415" s="495"/>
    </row>
    <row r="416" spans="1:6">
      <c r="A416" s="358" t="s">
        <v>2147</v>
      </c>
      <c r="B416" s="359" t="s">
        <v>2148</v>
      </c>
      <c r="C416" s="345">
        <v>0</v>
      </c>
      <c r="D416" s="345">
        <v>12162920.640000001</v>
      </c>
      <c r="E416" s="345">
        <v>12169766.189999999</v>
      </c>
      <c r="F416" s="345">
        <v>0</v>
      </c>
    </row>
    <row r="417" spans="1:6">
      <c r="A417" s="358" t="s">
        <v>2149</v>
      </c>
      <c r="B417" s="359" t="s">
        <v>2150</v>
      </c>
      <c r="C417" s="345">
        <v>0</v>
      </c>
      <c r="D417" s="345">
        <v>13628134.619999999</v>
      </c>
      <c r="E417" s="345">
        <v>10314811.33</v>
      </c>
      <c r="F417" s="345">
        <v>3261021.6</v>
      </c>
    </row>
    <row r="418" spans="1:6">
      <c r="A418" s="358" t="s">
        <v>2151</v>
      </c>
      <c r="B418" s="359" t="s">
        <v>2152</v>
      </c>
      <c r="C418" s="345">
        <v>0</v>
      </c>
      <c r="D418" s="345">
        <v>9419853.1600000001</v>
      </c>
      <c r="E418" s="345">
        <v>9337181.1199999992</v>
      </c>
      <c r="F418" s="345">
        <v>13836.6</v>
      </c>
    </row>
    <row r="419" spans="1:6" ht="30">
      <c r="A419" s="358" t="s">
        <v>2153</v>
      </c>
      <c r="B419" s="359" t="s">
        <v>2154</v>
      </c>
      <c r="C419" s="345">
        <v>0</v>
      </c>
      <c r="D419" s="345">
        <v>6463489.4400000004</v>
      </c>
      <c r="E419" s="345">
        <v>5997695.3200000003</v>
      </c>
      <c r="F419" s="345">
        <v>356371.33</v>
      </c>
    </row>
    <row r="420" spans="1:6">
      <c r="A420" s="358" t="s">
        <v>2155</v>
      </c>
      <c r="B420" s="359" t="s">
        <v>2156</v>
      </c>
      <c r="C420" s="345">
        <v>0</v>
      </c>
      <c r="D420" s="345">
        <v>26495838.739999998</v>
      </c>
      <c r="E420" s="345">
        <v>25606521.420000002</v>
      </c>
      <c r="F420" s="345">
        <v>882080.37</v>
      </c>
    </row>
    <row r="421" spans="1:6">
      <c r="A421" s="358" t="s">
        <v>2157</v>
      </c>
      <c r="B421" s="359" t="s">
        <v>2158</v>
      </c>
      <c r="C421" s="345">
        <v>0</v>
      </c>
      <c r="D421" s="345">
        <v>6178647.2699999996</v>
      </c>
      <c r="E421" s="345">
        <v>5049784.68</v>
      </c>
      <c r="F421" s="345">
        <v>1112915.53</v>
      </c>
    </row>
    <row r="422" spans="1:6">
      <c r="A422" s="358" t="s">
        <v>2159</v>
      </c>
      <c r="B422" s="359" t="s">
        <v>2160</v>
      </c>
      <c r="C422" s="345">
        <v>0</v>
      </c>
      <c r="D422" s="345">
        <v>3046090.75</v>
      </c>
      <c r="E422" s="345">
        <v>2343588.7599999998</v>
      </c>
      <c r="F422" s="345">
        <v>707530.19</v>
      </c>
    </row>
    <row r="423" spans="1:6">
      <c r="A423" s="358" t="s">
        <v>2161</v>
      </c>
      <c r="B423" s="359" t="s">
        <v>2162</v>
      </c>
      <c r="C423" s="345">
        <v>0</v>
      </c>
      <c r="D423" s="345">
        <v>3705205.39</v>
      </c>
      <c r="E423" s="345">
        <v>3453072.44</v>
      </c>
      <c r="F423" s="345">
        <v>516425.25</v>
      </c>
    </row>
    <row r="424" spans="1:6">
      <c r="A424" s="358" t="s">
        <v>2163</v>
      </c>
      <c r="B424" s="359" t="s">
        <v>2164</v>
      </c>
      <c r="C424" s="345">
        <v>0</v>
      </c>
      <c r="D424" s="345">
        <v>8786402.0399999991</v>
      </c>
      <c r="E424" s="345">
        <v>8340328.5700000003</v>
      </c>
      <c r="F424" s="345">
        <v>475607.73</v>
      </c>
    </row>
    <row r="425" spans="1:6">
      <c r="A425" s="358" t="s">
        <v>2165</v>
      </c>
      <c r="B425" s="359" t="s">
        <v>2166</v>
      </c>
      <c r="C425" s="345">
        <v>0</v>
      </c>
      <c r="D425" s="345">
        <v>3827607.2</v>
      </c>
      <c r="E425" s="345">
        <v>3860526.35</v>
      </c>
      <c r="F425" s="345">
        <v>69237.87</v>
      </c>
    </row>
    <row r="426" spans="1:6">
      <c r="A426" s="358" t="s">
        <v>2167</v>
      </c>
      <c r="B426" s="359" t="s">
        <v>2168</v>
      </c>
      <c r="C426" s="345">
        <v>0</v>
      </c>
      <c r="D426" s="345">
        <v>1070153.31</v>
      </c>
      <c r="E426" s="345">
        <v>1519281.43</v>
      </c>
      <c r="F426" s="345">
        <v>0</v>
      </c>
    </row>
    <row r="427" spans="1:6">
      <c r="A427" s="358" t="s">
        <v>2169</v>
      </c>
      <c r="B427" s="359" t="s">
        <v>2170</v>
      </c>
      <c r="C427" s="345">
        <v>0</v>
      </c>
      <c r="D427" s="345">
        <v>-5237.58</v>
      </c>
      <c r="E427" s="345">
        <v>0</v>
      </c>
      <c r="F427" s="345">
        <v>0</v>
      </c>
    </row>
    <row r="428" spans="1:6">
      <c r="A428" s="358"/>
      <c r="B428" s="359" t="s">
        <v>2171</v>
      </c>
      <c r="C428" s="334">
        <v>0</v>
      </c>
      <c r="D428" s="334">
        <v>94779104.979999989</v>
      </c>
      <c r="E428" s="334">
        <v>87992557.610000014</v>
      </c>
      <c r="F428" s="334">
        <v>7395026.4700000016</v>
      </c>
    </row>
    <row r="429" spans="1:6" ht="47.25" customHeight="1">
      <c r="A429" s="495" t="s">
        <v>2172</v>
      </c>
      <c r="B429" s="495"/>
    </row>
    <row r="430" spans="1:6">
      <c r="A430" s="362" t="s">
        <v>2173</v>
      </c>
      <c r="B430" s="363" t="s">
        <v>2174</v>
      </c>
      <c r="C430" s="345">
        <v>22129619.48</v>
      </c>
      <c r="D430" s="345">
        <v>0</v>
      </c>
      <c r="E430" s="345">
        <v>22099353.210000001</v>
      </c>
      <c r="F430" s="345">
        <v>163134.94</v>
      </c>
    </row>
    <row r="431" spans="1:6" ht="30">
      <c r="A431" s="362" t="s">
        <v>2175</v>
      </c>
      <c r="B431" s="363" t="s">
        <v>2176</v>
      </c>
      <c r="C431" s="345">
        <v>12735125.529999999</v>
      </c>
      <c r="D431" s="345">
        <v>0</v>
      </c>
      <c r="E431" s="345">
        <v>9515751.8499999996</v>
      </c>
      <c r="F431" s="345">
        <v>2877200.43</v>
      </c>
    </row>
    <row r="432" spans="1:6" ht="30">
      <c r="A432" s="362" t="s">
        <v>2177</v>
      </c>
      <c r="B432" s="363" t="s">
        <v>2178</v>
      </c>
      <c r="C432" s="345">
        <v>6335455.29</v>
      </c>
      <c r="D432" s="345">
        <v>0</v>
      </c>
      <c r="E432" s="345">
        <v>4755711.01</v>
      </c>
      <c r="F432" s="345">
        <v>240004.49</v>
      </c>
    </row>
    <row r="433" spans="1:6" ht="30">
      <c r="A433" s="362" t="s">
        <v>2179</v>
      </c>
      <c r="B433" s="363" t="s">
        <v>2180</v>
      </c>
      <c r="C433" s="345">
        <v>3157135.84</v>
      </c>
      <c r="D433" s="345">
        <v>0</v>
      </c>
      <c r="E433" s="345">
        <v>3269276.95</v>
      </c>
      <c r="F433" s="345">
        <v>0</v>
      </c>
    </row>
    <row r="434" spans="1:6" ht="30">
      <c r="A434" s="362" t="s">
        <v>2181</v>
      </c>
      <c r="B434" s="363" t="s">
        <v>2182</v>
      </c>
      <c r="C434" s="345">
        <v>1605117.44</v>
      </c>
      <c r="D434" s="345">
        <v>0</v>
      </c>
      <c r="E434" s="345">
        <v>4420789.12</v>
      </c>
      <c r="F434" s="345">
        <v>6668.78</v>
      </c>
    </row>
    <row r="435" spans="1:6" ht="30">
      <c r="A435" s="362" t="s">
        <v>2183</v>
      </c>
      <c r="B435" s="363" t="s">
        <v>2184</v>
      </c>
      <c r="C435" s="345">
        <v>1581363.49</v>
      </c>
      <c r="D435" s="345">
        <v>0</v>
      </c>
      <c r="E435" s="345">
        <v>1160624.21</v>
      </c>
      <c r="F435" s="345">
        <v>0</v>
      </c>
    </row>
    <row r="436" spans="1:6" ht="30">
      <c r="A436" s="362" t="s">
        <v>2185</v>
      </c>
      <c r="B436" s="363" t="s">
        <v>2186</v>
      </c>
      <c r="C436" s="345">
        <v>1554618.63</v>
      </c>
      <c r="D436" s="345">
        <v>0</v>
      </c>
      <c r="E436" s="345">
        <v>1252035.9099999999</v>
      </c>
      <c r="F436" s="345">
        <v>0</v>
      </c>
    </row>
    <row r="437" spans="1:6">
      <c r="A437" s="362" t="s">
        <v>2187</v>
      </c>
      <c r="B437" s="363" t="s">
        <v>2188</v>
      </c>
      <c r="C437" s="345">
        <v>1587201.75</v>
      </c>
      <c r="D437" s="345">
        <v>0</v>
      </c>
      <c r="E437" s="345">
        <v>1233420.4099999999</v>
      </c>
      <c r="F437" s="345">
        <v>0</v>
      </c>
    </row>
    <row r="438" spans="1:6" ht="30">
      <c r="A438" s="362" t="s">
        <v>2189</v>
      </c>
      <c r="B438" s="363" t="s">
        <v>2190</v>
      </c>
      <c r="C438" s="345">
        <v>1537410.79</v>
      </c>
      <c r="D438" s="345">
        <v>0</v>
      </c>
      <c r="E438" s="345">
        <v>2318292.2200000002</v>
      </c>
      <c r="F438" s="345">
        <v>146.47999999999999</v>
      </c>
    </row>
    <row r="439" spans="1:6" ht="30">
      <c r="A439" s="362" t="s">
        <v>2191</v>
      </c>
      <c r="B439" s="363" t="s">
        <v>2192</v>
      </c>
      <c r="C439" s="345">
        <v>554038.43000000005</v>
      </c>
      <c r="D439" s="345">
        <v>0</v>
      </c>
      <c r="E439" s="345">
        <v>206801.17</v>
      </c>
      <c r="F439" s="345">
        <v>127.09</v>
      </c>
    </row>
    <row r="440" spans="1:6" ht="31.5" customHeight="1">
      <c r="A440" s="362" t="s">
        <v>2193</v>
      </c>
      <c r="B440" s="363" t="s">
        <v>2194</v>
      </c>
      <c r="C440" s="345">
        <v>1577663.57</v>
      </c>
      <c r="D440" s="345">
        <v>0</v>
      </c>
      <c r="E440" s="345">
        <v>1668347.54</v>
      </c>
      <c r="F440" s="345">
        <v>44528.81</v>
      </c>
    </row>
    <row r="441" spans="1:6" ht="30">
      <c r="A441" s="362" t="s">
        <v>2195</v>
      </c>
      <c r="B441" s="363" t="s">
        <v>2508</v>
      </c>
      <c r="C441" s="345">
        <v>1573358.62</v>
      </c>
      <c r="D441" s="345">
        <v>0</v>
      </c>
      <c r="E441" s="345">
        <v>955143.43</v>
      </c>
      <c r="F441" s="345">
        <v>14183.71</v>
      </c>
    </row>
    <row r="442" spans="1:6" ht="30">
      <c r="A442" s="362" t="s">
        <v>2196</v>
      </c>
      <c r="B442" s="363" t="s">
        <v>2197</v>
      </c>
      <c r="C442" s="345">
        <v>1300089.94</v>
      </c>
      <c r="D442" s="345">
        <v>3286834.24</v>
      </c>
      <c r="E442" s="345">
        <v>1159012.44</v>
      </c>
      <c r="F442" s="345">
        <v>3324095.8</v>
      </c>
    </row>
    <row r="443" spans="1:6">
      <c r="A443" s="362" t="s">
        <v>2198</v>
      </c>
      <c r="B443" s="363" t="s">
        <v>2199</v>
      </c>
      <c r="C443" s="345">
        <v>1942954.45</v>
      </c>
      <c r="D443" s="345">
        <v>1940000.69</v>
      </c>
      <c r="E443" s="345">
        <v>1544994.11</v>
      </c>
      <c r="F443" s="345">
        <v>1940000.69</v>
      </c>
    </row>
    <row r="444" spans="1:6" ht="30">
      <c r="A444" s="362" t="s">
        <v>2200</v>
      </c>
      <c r="B444" s="363" t="s">
        <v>2201</v>
      </c>
      <c r="C444" s="345">
        <v>1725380.47</v>
      </c>
      <c r="D444" s="345">
        <v>3924726.67</v>
      </c>
      <c r="E444" s="345">
        <v>1834407.49</v>
      </c>
      <c r="F444" s="345">
        <v>4703957.4800000004</v>
      </c>
    </row>
    <row r="445" spans="1:6">
      <c r="A445" s="362" t="s">
        <v>2202</v>
      </c>
      <c r="B445" s="363" t="s">
        <v>2203</v>
      </c>
      <c r="C445" s="345">
        <v>983004.1</v>
      </c>
      <c r="D445" s="345">
        <v>3726706.77</v>
      </c>
      <c r="E445" s="345">
        <v>55057.81</v>
      </c>
      <c r="F445" s="345">
        <v>4835547.2300000004</v>
      </c>
    </row>
    <row r="446" spans="1:6" ht="30">
      <c r="A446" s="362" t="s">
        <v>2204</v>
      </c>
      <c r="B446" s="363" t="s">
        <v>2205</v>
      </c>
      <c r="C446" s="345">
        <v>49085477.909999996</v>
      </c>
      <c r="D446" s="345">
        <v>62010233.060000002</v>
      </c>
      <c r="E446" s="345">
        <v>378541.15</v>
      </c>
      <c r="F446" s="345">
        <v>114082985.72</v>
      </c>
    </row>
    <row r="447" spans="1:6">
      <c r="A447" s="358" t="s">
        <v>2206</v>
      </c>
      <c r="B447" s="359" t="s">
        <v>2207</v>
      </c>
      <c r="C447" s="332">
        <v>24549183.57</v>
      </c>
      <c r="D447" s="332">
        <v>31353401</v>
      </c>
      <c r="E447" s="332">
        <v>319762.51</v>
      </c>
      <c r="F447" s="332">
        <v>57304818.939999998</v>
      </c>
    </row>
    <row r="448" spans="1:6" ht="30">
      <c r="A448" s="358" t="s">
        <v>2208</v>
      </c>
      <c r="B448" s="359" t="s">
        <v>2209</v>
      </c>
      <c r="C448" s="332">
        <v>24539989.23</v>
      </c>
      <c r="D448" s="332">
        <v>32234771.440000001</v>
      </c>
      <c r="E448" s="332">
        <v>232731.18</v>
      </c>
      <c r="F448" s="332">
        <v>58188907.579999998</v>
      </c>
    </row>
    <row r="449" spans="1:6" ht="30">
      <c r="A449" s="358" t="s">
        <v>2210</v>
      </c>
      <c r="B449" s="359" t="s">
        <v>2211</v>
      </c>
      <c r="C449" s="332">
        <v>1601905.11</v>
      </c>
      <c r="D449" s="332">
        <v>2215348.19</v>
      </c>
      <c r="E449" s="332">
        <v>1932515.56</v>
      </c>
      <c r="F449" s="332">
        <v>2215348.19</v>
      </c>
    </row>
    <row r="450" spans="1:6" ht="30">
      <c r="A450" s="358" t="s">
        <v>2212</v>
      </c>
      <c r="B450" s="359" t="s">
        <v>2213</v>
      </c>
      <c r="C450" s="332">
        <v>801047.57</v>
      </c>
      <c r="D450" s="332">
        <v>1328479.1499999999</v>
      </c>
      <c r="E450" s="332">
        <v>408497.68</v>
      </c>
      <c r="F450" s="332">
        <v>1380013.84</v>
      </c>
    </row>
    <row r="451" spans="1:6">
      <c r="A451" s="358" t="s">
        <v>2214</v>
      </c>
      <c r="B451" s="359" t="s">
        <v>2215</v>
      </c>
      <c r="C451" s="332">
        <v>0</v>
      </c>
      <c r="D451" s="332">
        <v>1979455.57</v>
      </c>
      <c r="E451" s="332">
        <v>0</v>
      </c>
      <c r="F451" s="332">
        <v>3817859.04</v>
      </c>
    </row>
    <row r="452" spans="1:6">
      <c r="A452" s="358"/>
      <c r="B452" s="359" t="s">
        <v>2216</v>
      </c>
      <c r="C452" s="367">
        <v>162457141.20999998</v>
      </c>
      <c r="D452" s="367">
        <v>143999956.78</v>
      </c>
      <c r="E452" s="367">
        <v>60721066.959999993</v>
      </c>
      <c r="F452" s="367">
        <v>255139529.24000001</v>
      </c>
    </row>
    <row r="453" spans="1:6" ht="47.25" customHeight="1">
      <c r="A453" s="495" t="s">
        <v>2217</v>
      </c>
      <c r="B453" s="495"/>
    </row>
    <row r="454" spans="1:6">
      <c r="A454" s="362" t="s">
        <v>2218</v>
      </c>
      <c r="B454" s="363" t="s">
        <v>2219</v>
      </c>
      <c r="C454" s="345">
        <v>0</v>
      </c>
      <c r="D454" s="345">
        <v>532064.47</v>
      </c>
      <c r="E454" s="345">
        <v>0</v>
      </c>
      <c r="F454" s="345">
        <v>514108.61</v>
      </c>
    </row>
    <row r="455" spans="1:6">
      <c r="A455" s="362" t="s">
        <v>2220</v>
      </c>
      <c r="B455" s="363" t="s">
        <v>2221</v>
      </c>
      <c r="C455" s="345">
        <v>66618.84</v>
      </c>
      <c r="D455" s="345">
        <v>0</v>
      </c>
      <c r="E455" s="345">
        <v>0</v>
      </c>
      <c r="F455" s="345">
        <v>0</v>
      </c>
    </row>
    <row r="456" spans="1:6">
      <c r="A456" s="362" t="s">
        <v>2222</v>
      </c>
      <c r="B456" s="363" t="s">
        <v>2223</v>
      </c>
      <c r="C456" s="345">
        <v>13118.92</v>
      </c>
      <c r="D456" s="345">
        <v>798009.85</v>
      </c>
      <c r="E456" s="345">
        <v>0</v>
      </c>
      <c r="F456" s="345">
        <v>798009.85</v>
      </c>
    </row>
    <row r="457" spans="1:6">
      <c r="A457" s="362" t="s">
        <v>2224</v>
      </c>
      <c r="B457" s="363" t="s">
        <v>2225</v>
      </c>
      <c r="C457" s="345">
        <v>267546.53000000003</v>
      </c>
      <c r="D457" s="345">
        <v>5000000</v>
      </c>
      <c r="E457" s="345">
        <v>1302893.3600000001</v>
      </c>
      <c r="F457" s="345">
        <v>0</v>
      </c>
    </row>
    <row r="458" spans="1:6">
      <c r="A458" s="362" t="s">
        <v>2509</v>
      </c>
      <c r="B458" s="363" t="s">
        <v>2510</v>
      </c>
      <c r="C458" s="345">
        <v>4861076.5599999996</v>
      </c>
      <c r="D458" s="345">
        <v>1594851.06</v>
      </c>
      <c r="E458" s="345">
        <v>1594851.06</v>
      </c>
      <c r="F458" s="345">
        <v>1594851.06</v>
      </c>
    </row>
    <row r="459" spans="1:6">
      <c r="A459" s="362" t="s">
        <v>2511</v>
      </c>
      <c r="B459" s="363" t="s">
        <v>2512</v>
      </c>
      <c r="C459" s="345">
        <v>93810.62</v>
      </c>
      <c r="D459" s="345">
        <v>0</v>
      </c>
      <c r="E459" s="345">
        <v>91566.22</v>
      </c>
      <c r="F459" s="345">
        <v>0</v>
      </c>
    </row>
    <row r="460" spans="1:6">
      <c r="A460" s="362" t="s">
        <v>2226</v>
      </c>
      <c r="B460" s="363" t="s">
        <v>2227</v>
      </c>
      <c r="C460" s="345">
        <v>20695937.300000001</v>
      </c>
      <c r="D460" s="345">
        <v>30760433.280000001</v>
      </c>
      <c r="E460" s="345">
        <v>15319858.060000001</v>
      </c>
      <c r="F460" s="345">
        <v>31659854.059999999</v>
      </c>
    </row>
    <row r="461" spans="1:6" ht="30">
      <c r="A461" s="362" t="s">
        <v>2228</v>
      </c>
      <c r="B461" s="363" t="s">
        <v>2387</v>
      </c>
      <c r="C461" s="345">
        <v>0</v>
      </c>
      <c r="D461" s="345">
        <v>7175</v>
      </c>
      <c r="E461" s="345">
        <v>7175</v>
      </c>
      <c r="F461" s="345">
        <v>0</v>
      </c>
    </row>
    <row r="462" spans="1:6">
      <c r="A462" s="362" t="s">
        <v>2229</v>
      </c>
      <c r="B462" s="363" t="s">
        <v>2230</v>
      </c>
      <c r="C462" s="345">
        <v>823434.78</v>
      </c>
      <c r="D462" s="345">
        <v>0</v>
      </c>
      <c r="E462" s="345">
        <v>617139.17000000004</v>
      </c>
      <c r="F462" s="345">
        <v>100000</v>
      </c>
    </row>
    <row r="463" spans="1:6">
      <c r="A463" s="362" t="s">
        <v>2231</v>
      </c>
      <c r="B463" s="363" t="s">
        <v>2232</v>
      </c>
      <c r="C463" s="345">
        <v>4.24</v>
      </c>
      <c r="D463" s="345">
        <v>737.5</v>
      </c>
      <c r="E463" s="345">
        <v>0</v>
      </c>
      <c r="F463" s="345">
        <v>1110.49</v>
      </c>
    </row>
    <row r="464" spans="1:6">
      <c r="A464" s="362" t="s">
        <v>2233</v>
      </c>
      <c r="B464" s="363" t="s">
        <v>2234</v>
      </c>
      <c r="C464" s="345">
        <v>164.66</v>
      </c>
      <c r="D464" s="345">
        <v>101972.11</v>
      </c>
      <c r="E464" s="345">
        <v>0</v>
      </c>
      <c r="F464" s="345">
        <v>105286.23</v>
      </c>
    </row>
    <row r="465" spans="1:6">
      <c r="A465" s="362" t="s">
        <v>2235</v>
      </c>
      <c r="B465" s="363" t="s">
        <v>2236</v>
      </c>
      <c r="C465" s="345">
        <v>66024.740000000005</v>
      </c>
      <c r="D465" s="345">
        <v>8755728.0600000005</v>
      </c>
      <c r="E465" s="345">
        <v>7885658.7000000002</v>
      </c>
      <c r="F465" s="345">
        <v>1213443.72</v>
      </c>
    </row>
    <row r="466" spans="1:6" ht="16.149999999999999" customHeight="1">
      <c r="A466" s="362" t="s">
        <v>2237</v>
      </c>
      <c r="B466" s="363" t="s">
        <v>2238</v>
      </c>
      <c r="C466" s="345">
        <v>0</v>
      </c>
      <c r="D466" s="345">
        <v>90272.49</v>
      </c>
      <c r="E466" s="345">
        <v>90277.9</v>
      </c>
      <c r="F466" s="345">
        <v>0</v>
      </c>
    </row>
    <row r="467" spans="1:6">
      <c r="A467" s="362" t="s">
        <v>2239</v>
      </c>
      <c r="B467" s="363" t="s">
        <v>2240</v>
      </c>
      <c r="C467" s="345">
        <v>48281.91</v>
      </c>
      <c r="D467" s="345">
        <v>2962695.66</v>
      </c>
      <c r="E467" s="345">
        <v>119730.1</v>
      </c>
      <c r="F467" s="345">
        <v>2962870.66</v>
      </c>
    </row>
    <row r="468" spans="1:6">
      <c r="A468" s="362" t="s">
        <v>2241</v>
      </c>
      <c r="B468" s="364" t="s">
        <v>2520</v>
      </c>
      <c r="C468" s="345">
        <v>0</v>
      </c>
      <c r="D468" s="345">
        <v>521406.13</v>
      </c>
      <c r="E468" s="345">
        <v>131105</v>
      </c>
      <c r="F468" s="345">
        <v>390301.13</v>
      </c>
    </row>
    <row r="469" spans="1:6">
      <c r="A469" s="362" t="s">
        <v>2242</v>
      </c>
      <c r="B469" s="363" t="s">
        <v>2527</v>
      </c>
      <c r="C469" s="345">
        <v>47945230.689999998</v>
      </c>
      <c r="D469" s="345">
        <v>74914738.329999998</v>
      </c>
      <c r="E469" s="345">
        <v>22839804</v>
      </c>
      <c r="F469" s="345">
        <v>72316671.420000002</v>
      </c>
    </row>
    <row r="470" spans="1:6">
      <c r="A470" s="362" t="s">
        <v>2243</v>
      </c>
      <c r="B470" s="363" t="s">
        <v>2244</v>
      </c>
      <c r="C470" s="345">
        <v>-121983.47</v>
      </c>
      <c r="D470" s="345">
        <v>6708938.5700000003</v>
      </c>
      <c r="E470" s="345">
        <v>4193148.5</v>
      </c>
      <c r="F470" s="345">
        <v>2831425.17</v>
      </c>
    </row>
    <row r="471" spans="1:6">
      <c r="A471" s="362" t="s">
        <v>2245</v>
      </c>
      <c r="B471" s="363" t="s">
        <v>2246</v>
      </c>
      <c r="C471" s="345">
        <v>0</v>
      </c>
      <c r="D471" s="345">
        <v>6737415.6699999999</v>
      </c>
      <c r="E471" s="345">
        <v>382032.65</v>
      </c>
      <c r="F471" s="345">
        <v>6355383.0199999996</v>
      </c>
    </row>
    <row r="472" spans="1:6" ht="30">
      <c r="A472" s="362" t="s">
        <v>2247</v>
      </c>
      <c r="B472" s="363" t="s">
        <v>2248</v>
      </c>
      <c r="C472" s="345">
        <v>2742810.11</v>
      </c>
      <c r="D472" s="345">
        <v>19018115.629999999</v>
      </c>
      <c r="E472" s="345">
        <v>97673878.980000004</v>
      </c>
      <c r="F472" s="345">
        <v>20383826.350000001</v>
      </c>
    </row>
    <row r="473" spans="1:6">
      <c r="A473" s="362" t="s">
        <v>2249</v>
      </c>
      <c r="B473" s="363" t="s">
        <v>2250</v>
      </c>
      <c r="C473" s="345">
        <v>164402.23999999999</v>
      </c>
      <c r="D473" s="345">
        <v>10129336.33</v>
      </c>
      <c r="E473" s="345">
        <v>308196.78999999998</v>
      </c>
      <c r="F473" s="345">
        <v>10129336.33</v>
      </c>
    </row>
    <row r="474" spans="1:6">
      <c r="A474" s="362" t="s">
        <v>2251</v>
      </c>
      <c r="B474" s="363" t="s">
        <v>2252</v>
      </c>
      <c r="C474" s="345">
        <v>0</v>
      </c>
      <c r="D474" s="345">
        <v>19743674.210000001</v>
      </c>
      <c r="E474" s="345">
        <v>0</v>
      </c>
      <c r="F474" s="345">
        <v>19743674.210000001</v>
      </c>
    </row>
    <row r="475" spans="1:6">
      <c r="A475" s="362" t="s">
        <v>2513</v>
      </c>
      <c r="B475" s="363" t="s">
        <v>2514</v>
      </c>
      <c r="C475" s="345">
        <v>250993.38</v>
      </c>
      <c r="D475" s="345">
        <v>0</v>
      </c>
      <c r="E475" s="345">
        <v>9196.9</v>
      </c>
      <c r="F475" s="345">
        <v>0</v>
      </c>
    </row>
    <row r="476" spans="1:6">
      <c r="A476" s="362" t="s">
        <v>2253</v>
      </c>
      <c r="B476" s="363" t="s">
        <v>2254</v>
      </c>
      <c r="C476" s="345">
        <v>72983.429999999993</v>
      </c>
      <c r="D476" s="345">
        <v>48500</v>
      </c>
      <c r="E476" s="345">
        <v>97512.52</v>
      </c>
      <c r="F476" s="345">
        <v>208.62</v>
      </c>
    </row>
    <row r="477" spans="1:6">
      <c r="A477" s="362" t="s">
        <v>2255</v>
      </c>
      <c r="B477" s="363" t="s">
        <v>2386</v>
      </c>
      <c r="C477" s="345">
        <v>1470895.23</v>
      </c>
      <c r="D477" s="345">
        <v>0</v>
      </c>
      <c r="E477" s="345">
        <v>277583.34000000003</v>
      </c>
      <c r="F477" s="345">
        <v>1193555.3500000001</v>
      </c>
    </row>
    <row r="478" spans="1:6">
      <c r="A478" s="358"/>
      <c r="B478" s="359" t="s">
        <v>2256</v>
      </c>
      <c r="C478" s="367">
        <v>79461350.709999993</v>
      </c>
      <c r="D478" s="367">
        <v>188426064.34999999</v>
      </c>
      <c r="E478" s="367">
        <v>152941608.25</v>
      </c>
      <c r="F478" s="367">
        <v>172293916.28</v>
      </c>
    </row>
    <row r="479" spans="1:6" ht="32.25" customHeight="1" thickBot="1">
      <c r="A479" s="368" t="s">
        <v>2257</v>
      </c>
      <c r="B479" s="359"/>
      <c r="C479" s="352">
        <v>138594383617.36008</v>
      </c>
      <c r="D479" s="352">
        <v>111928374837.47</v>
      </c>
      <c r="E479" s="352">
        <v>129472647005.19006</v>
      </c>
      <c r="F479" s="352">
        <v>117497921923.09004</v>
      </c>
    </row>
    <row r="480" spans="1:6" ht="15.75" customHeight="1" thickTop="1">
      <c r="A480" s="494" t="s">
        <v>115</v>
      </c>
      <c r="B480" s="494"/>
      <c r="C480" s="494"/>
      <c r="D480" s="494"/>
      <c r="E480" s="494"/>
      <c r="F480" s="494"/>
    </row>
    <row r="481" spans="1:6" hidden="1">
      <c r="C481" s="349"/>
      <c r="E481" s="349"/>
    </row>
    <row r="482" spans="1:6" hidden="1">
      <c r="A482" s="358"/>
      <c r="B482" s="359"/>
      <c r="C482" s="348"/>
      <c r="D482" s="348"/>
      <c r="E482" s="348"/>
      <c r="F482" s="348"/>
    </row>
    <row r="483" spans="1:6" hidden="1">
      <c r="A483" s="358"/>
      <c r="B483" s="359"/>
      <c r="C483" s="348"/>
      <c r="D483" s="348"/>
      <c r="E483" s="348"/>
      <c r="F483" s="348"/>
    </row>
    <row r="484" spans="1:6" hidden="1">
      <c r="A484" s="362"/>
      <c r="B484" s="363"/>
      <c r="C484" s="332"/>
      <c r="D484" s="332"/>
      <c r="E484" s="332"/>
      <c r="F484" s="332"/>
    </row>
    <row r="485" spans="1:6" hidden="1">
      <c r="A485" s="362"/>
      <c r="B485" s="363"/>
      <c r="C485" s="332"/>
      <c r="D485" s="332"/>
      <c r="E485" s="332"/>
      <c r="F485" s="332"/>
    </row>
    <row r="486" spans="1:6" hidden="1">
      <c r="A486" s="362"/>
      <c r="B486" s="363"/>
      <c r="C486" s="332"/>
      <c r="D486" s="332"/>
      <c r="E486" s="332"/>
      <c r="F486" s="332"/>
    </row>
    <row r="487" spans="1:6" hidden="1">
      <c r="A487" s="358"/>
      <c r="B487" s="359"/>
      <c r="C487" s="332"/>
      <c r="D487" s="332"/>
      <c r="E487" s="332"/>
      <c r="F487" s="332"/>
    </row>
    <row r="488" spans="1:6" hidden="1">
      <c r="A488" s="358"/>
      <c r="B488" s="359"/>
      <c r="C488" s="332"/>
      <c r="D488" s="332"/>
      <c r="E488" s="332"/>
      <c r="F488" s="332"/>
    </row>
    <row r="489" spans="1:6" hidden="1">
      <c r="A489" s="358"/>
      <c r="B489" s="359"/>
      <c r="C489" s="332"/>
      <c r="D489" s="332"/>
      <c r="E489" s="332"/>
      <c r="F489" s="332"/>
    </row>
    <row r="490" spans="1:6" ht="31.5" hidden="1" customHeight="1">
      <c r="A490" s="362"/>
      <c r="B490" s="363"/>
      <c r="C490" s="332"/>
      <c r="D490" s="332"/>
      <c r="E490" s="332"/>
      <c r="F490" s="332"/>
    </row>
    <row r="491" spans="1:6" hidden="1">
      <c r="A491" s="362"/>
      <c r="B491" s="363"/>
      <c r="C491" s="345"/>
      <c r="D491" s="345"/>
      <c r="E491" s="345"/>
      <c r="F491" s="345"/>
    </row>
    <row r="492" spans="1:6" hidden="1">
      <c r="A492" s="362"/>
      <c r="B492" s="363"/>
      <c r="C492" s="345"/>
      <c r="D492" s="345"/>
      <c r="E492" s="345"/>
      <c r="F492" s="345"/>
    </row>
    <row r="493" spans="1:6" hidden="1">
      <c r="A493" s="362"/>
      <c r="B493" s="363"/>
      <c r="C493" s="345"/>
      <c r="D493" s="345"/>
      <c r="E493" s="345"/>
      <c r="F493" s="345"/>
    </row>
    <row r="494" spans="1:6" hidden="1">
      <c r="A494" s="362"/>
      <c r="B494" s="363"/>
      <c r="C494" s="345"/>
      <c r="D494" s="345"/>
      <c r="E494" s="345"/>
      <c r="F494" s="345"/>
    </row>
    <row r="495" spans="1:6" hidden="1">
      <c r="A495" s="362"/>
      <c r="B495" s="363"/>
      <c r="C495" s="345"/>
      <c r="D495" s="345"/>
      <c r="E495" s="345"/>
      <c r="F495" s="345"/>
    </row>
    <row r="496" spans="1:6" hidden="1">
      <c r="A496" s="362"/>
      <c r="B496" s="363"/>
      <c r="C496" s="345"/>
      <c r="D496" s="345"/>
      <c r="E496" s="345"/>
      <c r="F496" s="345"/>
    </row>
    <row r="497" spans="1:6" hidden="1">
      <c r="A497" s="362"/>
      <c r="B497" s="363"/>
      <c r="C497" s="345"/>
      <c r="D497" s="345"/>
      <c r="E497" s="345"/>
      <c r="F497" s="345"/>
    </row>
    <row r="498" spans="1:6" hidden="1">
      <c r="A498" s="362"/>
      <c r="B498" s="363"/>
      <c r="C498" s="345"/>
      <c r="D498" s="345"/>
      <c r="E498" s="345"/>
      <c r="F498" s="345"/>
    </row>
    <row r="499" spans="1:6" hidden="1">
      <c r="A499" s="362"/>
      <c r="B499" s="363"/>
      <c r="C499" s="345"/>
      <c r="D499" s="345"/>
      <c r="E499" s="345"/>
      <c r="F499" s="345"/>
    </row>
    <row r="500" spans="1:6" hidden="1">
      <c r="A500" s="362"/>
      <c r="B500" s="363"/>
      <c r="C500" s="345"/>
      <c r="D500" s="345"/>
      <c r="E500" s="345"/>
      <c r="F500" s="345"/>
    </row>
    <row r="501" spans="1:6" hidden="1">
      <c r="A501" s="362"/>
      <c r="B501" s="363"/>
      <c r="C501" s="345"/>
      <c r="D501" s="345"/>
      <c r="E501" s="345"/>
      <c r="F501" s="345"/>
    </row>
    <row r="502" spans="1:6" hidden="1">
      <c r="A502" s="362"/>
      <c r="B502" s="363"/>
      <c r="C502" s="345"/>
      <c r="D502" s="345"/>
      <c r="E502" s="345"/>
      <c r="F502" s="345"/>
    </row>
    <row r="503" spans="1:6" hidden="1">
      <c r="A503" s="362"/>
      <c r="B503" s="369"/>
      <c r="C503" s="332"/>
      <c r="D503" s="332"/>
      <c r="E503" s="332"/>
      <c r="F503" s="332"/>
    </row>
    <row r="504" spans="1:6" hidden="1">
      <c r="A504" s="362"/>
      <c r="B504" s="369"/>
      <c r="C504" s="332"/>
      <c r="D504" s="332"/>
      <c r="E504" s="332"/>
      <c r="F504" s="332"/>
    </row>
    <row r="505" spans="1:6" hidden="1">
      <c r="A505" s="362"/>
      <c r="B505" s="369"/>
      <c r="C505" s="332"/>
      <c r="D505" s="332"/>
      <c r="E505" s="332"/>
      <c r="F505" s="332"/>
    </row>
    <row r="506" spans="1:6" hidden="1">
      <c r="A506" s="358"/>
      <c r="B506" s="370"/>
      <c r="C506" s="332"/>
      <c r="D506" s="332"/>
      <c r="E506" s="332"/>
      <c r="F506" s="332"/>
    </row>
    <row r="507" spans="1:6" hidden="1">
      <c r="A507" s="358"/>
      <c r="B507" s="370"/>
      <c r="C507" s="332"/>
      <c r="D507" s="332"/>
      <c r="E507" s="332"/>
      <c r="F507" s="332"/>
    </row>
    <row r="508" spans="1:6" hidden="1">
      <c r="A508" s="358"/>
      <c r="B508" s="370"/>
      <c r="C508" s="311"/>
      <c r="D508" s="311"/>
      <c r="E508" s="311"/>
      <c r="F508" s="311"/>
    </row>
    <row r="509" spans="1:6" hidden="1">
      <c r="B509" s="373"/>
      <c r="C509" s="300"/>
      <c r="D509" s="300"/>
      <c r="E509" s="300"/>
      <c r="F509" s="300"/>
    </row>
    <row r="510" spans="1:6" hidden="1">
      <c r="B510" s="373"/>
      <c r="C510" s="300"/>
      <c r="D510" s="300"/>
      <c r="E510" s="300"/>
      <c r="F510" s="300"/>
    </row>
    <row r="511" spans="1:6" hidden="1"/>
    <row r="512" spans="1:6" hidden="1"/>
    <row r="513" hidden="1"/>
    <row r="514" hidden="1"/>
    <row r="515" hidden="1"/>
    <row r="516" hidden="1"/>
    <row r="517" hidden="1"/>
    <row r="518" hidden="1"/>
    <row r="519" hidden="1"/>
    <row r="520" hidden="1"/>
    <row r="521" hidden="1"/>
    <row r="522" hidden="1"/>
    <row r="523" hidden="1"/>
    <row r="524" hidden="1"/>
    <row r="525" hidden="1"/>
    <row r="526" hidden="1"/>
    <row r="527" hidden="1"/>
    <row r="528" hidden="1"/>
    <row r="529" hidden="1"/>
    <row r="530" hidden="1"/>
    <row r="531" hidden="1"/>
    <row r="532" hidden="1"/>
    <row r="533" hidden="1"/>
    <row r="534" hidden="1"/>
    <row r="535" hidden="1"/>
    <row r="536" hidden="1"/>
    <row r="537" hidden="1"/>
    <row r="538" hidden="1"/>
    <row r="539" hidden="1"/>
    <row r="540" hidden="1"/>
    <row r="541" hidden="1"/>
    <row r="542" hidden="1"/>
    <row r="543" hidden="1"/>
    <row r="544" hidden="1"/>
    <row r="545" hidden="1"/>
    <row r="546" hidden="1"/>
    <row r="547" hidden="1"/>
    <row r="548" hidden="1"/>
    <row r="549" hidden="1"/>
    <row r="550" hidden="1"/>
    <row r="551" hidden="1"/>
    <row r="552" hidden="1"/>
    <row r="553" hidden="1"/>
    <row r="554" hidden="1"/>
    <row r="555" hidden="1"/>
    <row r="556" hidden="1"/>
    <row r="557" hidden="1"/>
    <row r="558" hidden="1"/>
    <row r="559" hidden="1"/>
    <row r="560" hidden="1"/>
    <row r="561" hidden="1"/>
    <row r="562" hidden="1"/>
    <row r="563" hidden="1"/>
    <row r="564" hidden="1"/>
    <row r="565" hidden="1"/>
    <row r="566" hidden="1"/>
    <row r="567" hidden="1"/>
    <row r="568" hidden="1"/>
    <row r="569" hidden="1"/>
    <row r="570" hidden="1"/>
    <row r="571" hidden="1"/>
    <row r="572" hidden="1"/>
    <row r="573" hidden="1"/>
    <row r="574" hidden="1"/>
    <row r="575" hidden="1"/>
    <row r="576" hidden="1"/>
    <row r="577" hidden="1"/>
    <row r="578" hidden="1"/>
    <row r="579" hidden="1"/>
    <row r="580" hidden="1"/>
    <row r="581" hidden="1"/>
    <row r="582" hidden="1"/>
    <row r="583" hidden="1"/>
    <row r="584" hidden="1"/>
    <row r="585" hidden="1"/>
    <row r="586" hidden="1"/>
    <row r="587" hidden="1"/>
    <row r="588" hidden="1"/>
    <row r="589" hidden="1"/>
    <row r="590" hidden="1"/>
    <row r="591" hidden="1"/>
    <row r="592" hidden="1"/>
    <row r="593" hidden="1"/>
    <row r="594" hidden="1"/>
    <row r="595" hidden="1"/>
    <row r="596" hidden="1"/>
    <row r="597" hidden="1"/>
    <row r="598" hidden="1"/>
    <row r="599" hidden="1"/>
    <row r="600" hidden="1"/>
    <row r="601" hidden="1"/>
    <row r="602" hidden="1"/>
    <row r="603" hidden="1"/>
    <row r="604" hidden="1"/>
    <row r="605" hidden="1"/>
    <row r="606" hidden="1"/>
    <row r="607" hidden="1"/>
    <row r="608" hidden="1"/>
    <row r="609" hidden="1"/>
    <row r="610" hidden="1"/>
    <row r="611" hidden="1"/>
    <row r="612" hidden="1"/>
    <row r="613" hidden="1"/>
  </sheetData>
  <customSheetViews>
    <customSheetView guid="{85C796D9-9862-45FD-9C76-C539D15E6DB8}" showPageBreaks="1" fitToPage="1" hiddenRows="1" hiddenColumns="1">
      <selection sqref="A1:F1"/>
      <pageMargins left="0.5" right="0.5" top="1" bottom="1" header="0.5" footer="0.5"/>
      <printOptions horizontalCentered="1"/>
      <pageSetup scale="56" fitToHeight="0" orientation="portrait" horizontalDpi="1200" verticalDpi="1200" r:id="rId1"/>
      <headerFooter>
        <oddFooter>&amp;CThe State of Texas    -    
2016 ANNUAL CASH REPORT
&amp;P</oddFooter>
      </headerFooter>
    </customSheetView>
    <customSheetView guid="{BE2CF08A-2A64-484B-8025-AFF180C9E95D}" fitToPage="1" hiddenRows="1" hiddenColumns="1">
      <selection sqref="A1:F1"/>
      <pageMargins left="0.5" right="0.5" top="1" bottom="1" header="0.5" footer="0.5"/>
      <printOptions horizontalCentered="1"/>
      <pageSetup scale="56" fitToHeight="0" orientation="portrait" horizontalDpi="1200" verticalDpi="1200" r:id="rId2"/>
      <headerFooter>
        <oddFooter>&amp;CThe State of Texas    -    
2016 ANNUAL CASH REPORT
&amp;P</oddFooter>
      </headerFooter>
    </customSheetView>
  </customSheetViews>
  <mergeCells count="12">
    <mergeCell ref="A429:B429"/>
    <mergeCell ref="A453:B453"/>
    <mergeCell ref="A1:F1"/>
    <mergeCell ref="A3:B3"/>
    <mergeCell ref="A480:F480"/>
    <mergeCell ref="A184:B184"/>
    <mergeCell ref="A296:B296"/>
    <mergeCell ref="A318:B318"/>
    <mergeCell ref="A345:B345"/>
    <mergeCell ref="A349:B349"/>
    <mergeCell ref="A411:B411"/>
    <mergeCell ref="A415:B415"/>
  </mergeCells>
  <printOptions horizontalCentered="1"/>
  <pageMargins left="0.5" right="0.5" top="1" bottom="1" header="0.5" footer="0.5"/>
  <pageSetup scale="56" fitToHeight="0" orientation="portrait" horizontalDpi="1200" verticalDpi="1200" r:id="rId3"/>
  <headerFooter>
    <oddFooter>&amp;CThe State of Texas    -    
2016 ANNUAL CASH REPORT
&amp;P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tabColor rgb="FF00B0F0"/>
    <pageSetUpPr fitToPage="1"/>
  </sheetPr>
  <dimension ref="A1:K670"/>
  <sheetViews>
    <sheetView zoomScaleNormal="100" zoomScaleSheetLayoutView="70" workbookViewId="0">
      <selection sqref="A1:G1"/>
    </sheetView>
  </sheetViews>
  <sheetFormatPr defaultColWidth="0" defaultRowHeight="15" zeroHeight="1"/>
  <cols>
    <col min="1" max="1" width="4.140625" style="269" customWidth="1"/>
    <col min="2" max="2" width="6" style="392" customWidth="1"/>
    <col min="3" max="3" width="75.42578125" style="242" customWidth="1"/>
    <col min="4" max="4" width="22.85546875" style="1" bestFit="1" customWidth="1"/>
    <col min="5" max="6" width="24" style="1" bestFit="1" customWidth="1"/>
    <col min="7" max="7" width="22.85546875" style="1" bestFit="1" customWidth="1"/>
    <col min="8" max="8" width="9.140625" style="1" hidden="1" customWidth="1"/>
    <col min="9" max="11" width="15.7109375" style="1" hidden="1" customWidth="1"/>
    <col min="12" max="16384" width="9.140625" style="1" hidden="1"/>
  </cols>
  <sheetData>
    <row r="1" spans="1:7" ht="156" customHeight="1">
      <c r="A1" s="497" t="s">
        <v>2682</v>
      </c>
      <c r="B1" s="498"/>
      <c r="C1" s="498"/>
      <c r="D1" s="498"/>
      <c r="E1" s="498"/>
      <c r="F1" s="498"/>
      <c r="G1" s="498"/>
    </row>
    <row r="2" spans="1:7" ht="46.5" customHeight="1">
      <c r="A2" s="237" t="s">
        <v>1425</v>
      </c>
      <c r="B2" s="391"/>
      <c r="C2" s="329"/>
      <c r="D2" s="357" t="s">
        <v>2396</v>
      </c>
      <c r="E2" s="355" t="s">
        <v>2258</v>
      </c>
      <c r="F2" s="355" t="s">
        <v>2259</v>
      </c>
      <c r="G2" s="357" t="s">
        <v>2397</v>
      </c>
    </row>
    <row r="3" spans="1:7" ht="31.5" customHeight="1">
      <c r="A3" s="307" t="s">
        <v>2260</v>
      </c>
      <c r="B3" s="374"/>
      <c r="C3" s="375"/>
      <c r="D3" s="309"/>
      <c r="E3" s="309"/>
      <c r="F3" s="310"/>
      <c r="G3" s="54"/>
    </row>
    <row r="4" spans="1:7" ht="15" customHeight="1">
      <c r="A4" s="322"/>
      <c r="B4" s="374" t="s">
        <v>1427</v>
      </c>
      <c r="C4" s="375" t="s">
        <v>1428</v>
      </c>
      <c r="D4" s="376">
        <v>-2080165017.49</v>
      </c>
      <c r="E4" s="376">
        <v>106073824803.16</v>
      </c>
      <c r="F4" s="377">
        <v>105371944270.5</v>
      </c>
      <c r="G4" s="377">
        <v>-1378284484.8299999</v>
      </c>
    </row>
    <row r="5" spans="1:7" ht="31.5" customHeight="1" collapsed="1">
      <c r="A5" s="307" t="s">
        <v>2261</v>
      </c>
      <c r="B5" s="374"/>
      <c r="C5" s="375"/>
      <c r="D5" s="317"/>
      <c r="E5" s="317"/>
      <c r="F5" s="317"/>
      <c r="G5" s="317"/>
    </row>
    <row r="6" spans="1:7" ht="34.5" customHeight="1">
      <c r="A6" s="1"/>
      <c r="B6" s="499" t="s">
        <v>1426</v>
      </c>
      <c r="C6" s="499"/>
    </row>
    <row r="7" spans="1:7">
      <c r="A7" s="322"/>
      <c r="B7" s="378" t="s">
        <v>1429</v>
      </c>
      <c r="C7" s="379" t="s">
        <v>1430</v>
      </c>
      <c r="D7" s="345">
        <v>81635430.920000002</v>
      </c>
      <c r="E7" s="345">
        <v>269593137.75999999</v>
      </c>
      <c r="F7" s="345">
        <v>265767100.09999999</v>
      </c>
      <c r="G7" s="345">
        <v>85461468.579999998</v>
      </c>
    </row>
    <row r="8" spans="1:7">
      <c r="B8" s="378" t="s">
        <v>1433</v>
      </c>
      <c r="C8" s="379" t="s">
        <v>1434</v>
      </c>
      <c r="D8" s="345">
        <v>23468162.940000001</v>
      </c>
      <c r="E8" s="345">
        <v>19306645.949999999</v>
      </c>
      <c r="F8" s="345">
        <v>21310552.460000001</v>
      </c>
      <c r="G8" s="345">
        <v>21464256.43</v>
      </c>
    </row>
    <row r="9" spans="1:7">
      <c r="B9" s="378" t="s">
        <v>1435</v>
      </c>
      <c r="C9" s="379" t="s">
        <v>1436</v>
      </c>
      <c r="D9" s="345">
        <v>17500472.859999999</v>
      </c>
      <c r="E9" s="345">
        <v>19176916.940000001</v>
      </c>
      <c r="F9" s="345">
        <v>14375678.630000001</v>
      </c>
      <c r="G9" s="345">
        <v>22301711.170000002</v>
      </c>
    </row>
    <row r="10" spans="1:7">
      <c r="B10" s="378" t="s">
        <v>1437</v>
      </c>
      <c r="C10" s="379" t="s">
        <v>1438</v>
      </c>
      <c r="D10" s="345">
        <v>145673053.34999999</v>
      </c>
      <c r="E10" s="345">
        <v>193588833.43000001</v>
      </c>
      <c r="F10" s="345">
        <v>181246978.13999999</v>
      </c>
      <c r="G10" s="345">
        <v>158014908.63999999</v>
      </c>
    </row>
    <row r="11" spans="1:7">
      <c r="B11" s="378" t="s">
        <v>1441</v>
      </c>
      <c r="C11" s="379" t="s">
        <v>1442</v>
      </c>
      <c r="D11" s="345">
        <v>68143641.180000007</v>
      </c>
      <c r="E11" s="345">
        <v>188000703.31</v>
      </c>
      <c r="F11" s="345">
        <v>190456334.41999999</v>
      </c>
      <c r="G11" s="345">
        <v>65688010.07</v>
      </c>
    </row>
    <row r="12" spans="1:7">
      <c r="B12" s="378" t="s">
        <v>1443</v>
      </c>
      <c r="C12" s="379" t="s">
        <v>1444</v>
      </c>
      <c r="D12" s="345">
        <v>28015969.32</v>
      </c>
      <c r="E12" s="345">
        <v>41215723.210000001</v>
      </c>
      <c r="F12" s="345">
        <v>42688304.219999999</v>
      </c>
      <c r="G12" s="345">
        <v>26543388.309999999</v>
      </c>
    </row>
    <row r="13" spans="1:7">
      <c r="B13" s="378" t="s">
        <v>1445</v>
      </c>
      <c r="C13" s="379" t="s">
        <v>1446</v>
      </c>
      <c r="D13" s="345">
        <v>402551.91</v>
      </c>
      <c r="E13" s="345">
        <v>0</v>
      </c>
      <c r="F13" s="345">
        <v>0</v>
      </c>
      <c r="G13" s="345">
        <v>402551.91</v>
      </c>
    </row>
    <row r="14" spans="1:7">
      <c r="B14" s="378" t="s">
        <v>1447</v>
      </c>
      <c r="C14" s="379" t="s">
        <v>1448</v>
      </c>
      <c r="D14" s="345">
        <v>12470083.51</v>
      </c>
      <c r="E14" s="345">
        <v>69577.45</v>
      </c>
      <c r="F14" s="345">
        <v>11030530.560000001</v>
      </c>
      <c r="G14" s="345">
        <v>1509130.4</v>
      </c>
    </row>
    <row r="15" spans="1:7">
      <c r="B15" s="378" t="s">
        <v>1449</v>
      </c>
      <c r="C15" s="379" t="s">
        <v>1450</v>
      </c>
      <c r="D15" s="345">
        <v>180349.49</v>
      </c>
      <c r="E15" s="345">
        <v>80580</v>
      </c>
      <c r="F15" s="345">
        <v>58834.83</v>
      </c>
      <c r="G15" s="345">
        <v>202094.66</v>
      </c>
    </row>
    <row r="16" spans="1:7">
      <c r="B16" s="378" t="s">
        <v>1451</v>
      </c>
      <c r="C16" s="379" t="s">
        <v>2470</v>
      </c>
      <c r="D16" s="345">
        <v>19274984.93</v>
      </c>
      <c r="E16" s="345">
        <v>8617492.2599999998</v>
      </c>
      <c r="F16" s="345">
        <v>11173301.52</v>
      </c>
      <c r="G16" s="345">
        <v>16719175.67</v>
      </c>
    </row>
    <row r="17" spans="2:7">
      <c r="B17" s="378" t="s">
        <v>1452</v>
      </c>
      <c r="C17" s="379" t="s">
        <v>1453</v>
      </c>
      <c r="D17" s="345">
        <v>18752770.32</v>
      </c>
      <c r="E17" s="345">
        <v>21192121.93</v>
      </c>
      <c r="F17" s="345">
        <v>18750546.68</v>
      </c>
      <c r="G17" s="345">
        <v>21194345.57</v>
      </c>
    </row>
    <row r="18" spans="2:7">
      <c r="B18" s="378" t="s">
        <v>1454</v>
      </c>
      <c r="C18" s="379" t="s">
        <v>1455</v>
      </c>
      <c r="D18" s="345">
        <v>22083765.800000001</v>
      </c>
      <c r="E18" s="345">
        <v>0</v>
      </c>
      <c r="F18" s="345">
        <v>22083765.800000001</v>
      </c>
      <c r="G18" s="345">
        <v>0</v>
      </c>
    </row>
    <row r="19" spans="2:7">
      <c r="B19" s="378" t="s">
        <v>1456</v>
      </c>
      <c r="C19" s="379" t="s">
        <v>1457</v>
      </c>
      <c r="D19" s="345">
        <v>210332912.22999999</v>
      </c>
      <c r="E19" s="345">
        <v>106504125.23999999</v>
      </c>
      <c r="F19" s="345">
        <v>79656174.239999995</v>
      </c>
      <c r="G19" s="345">
        <v>237180863.22999999</v>
      </c>
    </row>
    <row r="20" spans="2:7">
      <c r="B20" s="378" t="s">
        <v>1458</v>
      </c>
      <c r="C20" s="379" t="s">
        <v>1459</v>
      </c>
      <c r="D20" s="345">
        <v>18550357.420000002</v>
      </c>
      <c r="E20" s="345">
        <v>135213342.38999999</v>
      </c>
      <c r="F20" s="345">
        <v>99342651.870000005</v>
      </c>
      <c r="G20" s="345">
        <v>54421047.939999998</v>
      </c>
    </row>
    <row r="21" spans="2:7">
      <c r="B21" s="378" t="s">
        <v>1460</v>
      </c>
      <c r="C21" s="379" t="s">
        <v>1461</v>
      </c>
      <c r="D21" s="345">
        <v>1442158.04</v>
      </c>
      <c r="E21" s="345">
        <v>2730361.25</v>
      </c>
      <c r="F21" s="345">
        <v>2425770.2599999998</v>
      </c>
      <c r="G21" s="345">
        <v>1746749.03</v>
      </c>
    </row>
    <row r="22" spans="2:7">
      <c r="B22" s="378" t="s">
        <v>1463</v>
      </c>
      <c r="C22" s="379" t="s">
        <v>1464</v>
      </c>
      <c r="D22" s="345">
        <v>25678279.93</v>
      </c>
      <c r="E22" s="345">
        <v>15761511.630000001</v>
      </c>
      <c r="F22" s="345">
        <v>13311215.800000001</v>
      </c>
      <c r="G22" s="345">
        <v>28128575.760000002</v>
      </c>
    </row>
    <row r="23" spans="2:7">
      <c r="B23" s="378" t="s">
        <v>1470</v>
      </c>
      <c r="C23" s="379" t="s">
        <v>1471</v>
      </c>
      <c r="D23" s="345">
        <v>60392348.359999999</v>
      </c>
      <c r="E23" s="345">
        <v>91229395.439999998</v>
      </c>
      <c r="F23" s="345">
        <v>74107916.890000001</v>
      </c>
      <c r="G23" s="345">
        <v>77513826.909999996</v>
      </c>
    </row>
    <row r="24" spans="2:7">
      <c r="B24" s="378" t="s">
        <v>1472</v>
      </c>
      <c r="C24" s="379" t="s">
        <v>1473</v>
      </c>
      <c r="D24" s="345">
        <v>3143220.82</v>
      </c>
      <c r="E24" s="345">
        <v>11611149.960000001</v>
      </c>
      <c r="F24" s="345">
        <v>11770133.99</v>
      </c>
      <c r="G24" s="345">
        <v>2984236.79</v>
      </c>
    </row>
    <row r="25" spans="2:7">
      <c r="B25" s="378" t="s">
        <v>1474</v>
      </c>
      <c r="C25" s="379" t="s">
        <v>1475</v>
      </c>
      <c r="D25" s="345">
        <v>1005644.68</v>
      </c>
      <c r="E25" s="345">
        <v>12733966.279999999</v>
      </c>
      <c r="F25" s="345">
        <v>7485978.1100000003</v>
      </c>
      <c r="G25" s="345">
        <v>6253632.8499999996</v>
      </c>
    </row>
    <row r="26" spans="2:7">
      <c r="B26" s="378" t="s">
        <v>1476</v>
      </c>
      <c r="C26" s="379" t="s">
        <v>1477</v>
      </c>
      <c r="D26" s="345">
        <v>9913817.6999999993</v>
      </c>
      <c r="E26" s="345">
        <v>14056686.939999999</v>
      </c>
      <c r="F26" s="345">
        <v>13447243.970000001</v>
      </c>
      <c r="G26" s="345">
        <v>10523260.67</v>
      </c>
    </row>
    <row r="27" spans="2:7">
      <c r="B27" s="378" t="s">
        <v>1478</v>
      </c>
      <c r="C27" s="379" t="s">
        <v>1479</v>
      </c>
      <c r="D27" s="345">
        <v>13640822.15</v>
      </c>
      <c r="E27" s="345">
        <v>13644542.630000001</v>
      </c>
      <c r="F27" s="345">
        <v>20056254.079999998</v>
      </c>
      <c r="G27" s="345">
        <v>7229110.7000000002</v>
      </c>
    </row>
    <row r="28" spans="2:7">
      <c r="B28" s="378" t="s">
        <v>1480</v>
      </c>
      <c r="C28" s="379" t="s">
        <v>1481</v>
      </c>
      <c r="D28" s="345">
        <v>9778587.6799999997</v>
      </c>
      <c r="E28" s="345">
        <v>9043645.4100000001</v>
      </c>
      <c r="F28" s="345">
        <v>7763400.4299999997</v>
      </c>
      <c r="G28" s="345">
        <v>11058832.66</v>
      </c>
    </row>
    <row r="29" spans="2:7">
      <c r="B29" s="378" t="s">
        <v>1482</v>
      </c>
      <c r="C29" s="379" t="s">
        <v>1483</v>
      </c>
      <c r="D29" s="345">
        <v>3406687.22</v>
      </c>
      <c r="E29" s="345">
        <v>3098308.31</v>
      </c>
      <c r="F29" s="345">
        <v>3877819.78</v>
      </c>
      <c r="G29" s="345">
        <v>2627175.75</v>
      </c>
    </row>
    <row r="30" spans="2:7">
      <c r="B30" s="378" t="s">
        <v>1484</v>
      </c>
      <c r="C30" s="379" t="s">
        <v>1485</v>
      </c>
      <c r="D30" s="345">
        <v>719255.79</v>
      </c>
      <c r="E30" s="345">
        <v>5097586.13</v>
      </c>
      <c r="F30" s="345">
        <v>5000687.8099999996</v>
      </c>
      <c r="G30" s="345">
        <v>816154.11</v>
      </c>
    </row>
    <row r="31" spans="2:7">
      <c r="B31" s="378" t="s">
        <v>1486</v>
      </c>
      <c r="C31" s="379" t="s">
        <v>1487</v>
      </c>
      <c r="D31" s="345">
        <v>208103.81</v>
      </c>
      <c r="E31" s="345">
        <v>701746.05</v>
      </c>
      <c r="F31" s="345">
        <v>201906.23</v>
      </c>
      <c r="G31" s="345">
        <v>707943.63</v>
      </c>
    </row>
    <row r="32" spans="2:7">
      <c r="B32" s="378" t="s">
        <v>1488</v>
      </c>
      <c r="C32" s="379" t="s">
        <v>1489</v>
      </c>
      <c r="D32" s="345">
        <v>24315760.969999999</v>
      </c>
      <c r="E32" s="345">
        <v>4288354.34</v>
      </c>
      <c r="F32" s="345">
        <v>16399226.050000001</v>
      </c>
      <c r="G32" s="345">
        <v>12204889.26</v>
      </c>
    </row>
    <row r="33" spans="2:7">
      <c r="B33" s="378" t="s">
        <v>1490</v>
      </c>
      <c r="C33" s="379" t="s">
        <v>1491</v>
      </c>
      <c r="D33" s="345">
        <v>20256240.129999999</v>
      </c>
      <c r="E33" s="345">
        <v>62118531.07</v>
      </c>
      <c r="F33" s="345">
        <v>66488862.43</v>
      </c>
      <c r="G33" s="345">
        <v>15885908.77</v>
      </c>
    </row>
    <row r="34" spans="2:7">
      <c r="B34" s="378" t="s">
        <v>1492</v>
      </c>
      <c r="C34" s="379" t="s">
        <v>1493</v>
      </c>
      <c r="D34" s="345">
        <v>22932477.859999999</v>
      </c>
      <c r="E34" s="345">
        <v>15692862.439999999</v>
      </c>
      <c r="F34" s="345">
        <v>14795113.949999999</v>
      </c>
      <c r="G34" s="345">
        <v>23830226.350000001</v>
      </c>
    </row>
    <row r="35" spans="2:7">
      <c r="B35" s="378" t="s">
        <v>1494</v>
      </c>
      <c r="C35" s="379" t="s">
        <v>1495</v>
      </c>
      <c r="D35" s="345">
        <v>25627902.84</v>
      </c>
      <c r="E35" s="345">
        <v>113425857.59999999</v>
      </c>
      <c r="F35" s="345">
        <v>117482399.22</v>
      </c>
      <c r="G35" s="345">
        <v>21571361.219999999</v>
      </c>
    </row>
    <row r="36" spans="2:7">
      <c r="B36" s="378" t="s">
        <v>1496</v>
      </c>
      <c r="C36" s="379" t="s">
        <v>1497</v>
      </c>
      <c r="D36" s="345">
        <v>3622434.54</v>
      </c>
      <c r="E36" s="345">
        <v>17000566.690000001</v>
      </c>
      <c r="F36" s="345">
        <v>14505375.17</v>
      </c>
      <c r="G36" s="345">
        <v>6117626.0599999996</v>
      </c>
    </row>
    <row r="37" spans="2:7">
      <c r="B37" s="378" t="s">
        <v>1498</v>
      </c>
      <c r="C37" s="379" t="s">
        <v>1499</v>
      </c>
      <c r="D37" s="345">
        <v>25575403.75</v>
      </c>
      <c r="E37" s="345">
        <v>73933249.290000007</v>
      </c>
      <c r="F37" s="345">
        <v>79283450</v>
      </c>
      <c r="G37" s="345">
        <v>20225203.039999999</v>
      </c>
    </row>
    <row r="38" spans="2:7">
      <c r="B38" s="378" t="s">
        <v>1500</v>
      </c>
      <c r="C38" s="379" t="s">
        <v>1501</v>
      </c>
      <c r="D38" s="345">
        <v>16407821.199999999</v>
      </c>
      <c r="E38" s="345">
        <v>17613883.940000001</v>
      </c>
      <c r="F38" s="345">
        <v>17379168.370000001</v>
      </c>
      <c r="G38" s="345">
        <v>16642536.77</v>
      </c>
    </row>
    <row r="39" spans="2:7">
      <c r="B39" s="378" t="s">
        <v>1502</v>
      </c>
      <c r="C39" s="379" t="s">
        <v>1503</v>
      </c>
      <c r="D39" s="345">
        <v>0</v>
      </c>
      <c r="E39" s="345">
        <v>10382418.16</v>
      </c>
      <c r="F39" s="345">
        <v>10382418.16</v>
      </c>
      <c r="G39" s="345">
        <v>0</v>
      </c>
    </row>
    <row r="40" spans="2:7">
      <c r="B40" s="378" t="s">
        <v>1504</v>
      </c>
      <c r="C40" s="379" t="s">
        <v>1505</v>
      </c>
      <c r="D40" s="345">
        <v>4252582.0999999996</v>
      </c>
      <c r="E40" s="345">
        <v>36567125.439999998</v>
      </c>
      <c r="F40" s="345">
        <v>21350496.010000002</v>
      </c>
      <c r="G40" s="345">
        <v>19469211.530000001</v>
      </c>
    </row>
    <row r="41" spans="2:7">
      <c r="B41" s="378" t="s">
        <v>1506</v>
      </c>
      <c r="C41" s="379" t="s">
        <v>1507</v>
      </c>
      <c r="D41" s="345">
        <v>105623285.59</v>
      </c>
      <c r="E41" s="345">
        <v>153532666.30000001</v>
      </c>
      <c r="F41" s="345">
        <v>136711148.16999999</v>
      </c>
      <c r="G41" s="345">
        <v>122444803.72</v>
      </c>
    </row>
    <row r="42" spans="2:7">
      <c r="B42" s="378" t="s">
        <v>1508</v>
      </c>
      <c r="C42" s="379" t="s">
        <v>1509</v>
      </c>
      <c r="D42" s="345">
        <v>325813.39</v>
      </c>
      <c r="E42" s="345">
        <v>50815268.880000003</v>
      </c>
      <c r="F42" s="345">
        <v>41903009.049999997</v>
      </c>
      <c r="G42" s="345">
        <v>9238073.2200000007</v>
      </c>
    </row>
    <row r="43" spans="2:7">
      <c r="B43" s="378" t="s">
        <v>1510</v>
      </c>
      <c r="C43" s="379" t="s">
        <v>1511</v>
      </c>
      <c r="D43" s="345">
        <v>2720783.55</v>
      </c>
      <c r="E43" s="345">
        <v>32380529.41</v>
      </c>
      <c r="F43" s="345">
        <v>27026923.66</v>
      </c>
      <c r="G43" s="345">
        <v>8074389.2999999998</v>
      </c>
    </row>
    <row r="44" spans="2:7">
      <c r="B44" s="378" t="s">
        <v>1512</v>
      </c>
      <c r="C44" s="379" t="s">
        <v>1513</v>
      </c>
      <c r="D44" s="345">
        <v>9116603.0500000007</v>
      </c>
      <c r="E44" s="345">
        <v>3626336.06</v>
      </c>
      <c r="F44" s="345">
        <v>3688379.52</v>
      </c>
      <c r="G44" s="345">
        <v>9054559.5899999999</v>
      </c>
    </row>
    <row r="45" spans="2:7">
      <c r="B45" s="378" t="s">
        <v>1514</v>
      </c>
      <c r="C45" s="379" t="s">
        <v>2474</v>
      </c>
      <c r="D45" s="345">
        <v>11974362.720000001</v>
      </c>
      <c r="E45" s="345">
        <v>6669612.0999999996</v>
      </c>
      <c r="F45" s="345">
        <v>1629095.36</v>
      </c>
      <c r="G45" s="345">
        <v>17014879.460000001</v>
      </c>
    </row>
    <row r="46" spans="2:7">
      <c r="B46" s="378" t="s">
        <v>1515</v>
      </c>
      <c r="C46" s="379" t="s">
        <v>1516</v>
      </c>
      <c r="D46" s="345">
        <v>8228198.3099999996</v>
      </c>
      <c r="E46" s="345">
        <v>20617847.27</v>
      </c>
      <c r="F46" s="345">
        <v>24034187.300000001</v>
      </c>
      <c r="G46" s="345">
        <v>4811858.28</v>
      </c>
    </row>
    <row r="47" spans="2:7">
      <c r="B47" s="378" t="s">
        <v>1517</v>
      </c>
      <c r="C47" s="379" t="s">
        <v>1518</v>
      </c>
      <c r="D47" s="345">
        <v>21290766.18</v>
      </c>
      <c r="E47" s="345">
        <v>17062185.210000001</v>
      </c>
      <c r="F47" s="345">
        <v>22166452.870000001</v>
      </c>
      <c r="G47" s="345">
        <v>16186498.52</v>
      </c>
    </row>
    <row r="48" spans="2:7">
      <c r="B48" s="378" t="s">
        <v>1519</v>
      </c>
      <c r="C48" s="379" t="s">
        <v>1520</v>
      </c>
      <c r="D48" s="345">
        <v>6484157.0700000003</v>
      </c>
      <c r="E48" s="345">
        <v>59872353.32</v>
      </c>
      <c r="F48" s="345">
        <v>59885377.990000002</v>
      </c>
      <c r="G48" s="345">
        <v>6471132.4000000004</v>
      </c>
    </row>
    <row r="49" spans="2:7">
      <c r="B49" s="378" t="s">
        <v>1521</v>
      </c>
      <c r="C49" s="379" t="s">
        <v>1522</v>
      </c>
      <c r="D49" s="345">
        <v>3087635.7</v>
      </c>
      <c r="E49" s="345">
        <v>20051681.870000001</v>
      </c>
      <c r="F49" s="345">
        <v>15002989.65</v>
      </c>
      <c r="G49" s="345">
        <v>8136327.9199999999</v>
      </c>
    </row>
    <row r="50" spans="2:7">
      <c r="B50" s="378" t="s">
        <v>1523</v>
      </c>
      <c r="C50" s="379" t="s">
        <v>1524</v>
      </c>
      <c r="D50" s="345">
        <v>4279689.41</v>
      </c>
      <c r="E50" s="345">
        <v>16532334.460000001</v>
      </c>
      <c r="F50" s="345">
        <v>19462799.510000002</v>
      </c>
      <c r="G50" s="345">
        <v>1349224.36</v>
      </c>
    </row>
    <row r="51" spans="2:7">
      <c r="B51" s="378" t="s">
        <v>1525</v>
      </c>
      <c r="C51" s="379" t="s">
        <v>1526</v>
      </c>
      <c r="D51" s="345">
        <v>5946368.8600000003</v>
      </c>
      <c r="E51" s="345">
        <v>57542024.409999996</v>
      </c>
      <c r="F51" s="345">
        <v>55772460.390000001</v>
      </c>
      <c r="G51" s="345">
        <v>7715932.8799999999</v>
      </c>
    </row>
    <row r="52" spans="2:7">
      <c r="B52" s="378" t="s">
        <v>1527</v>
      </c>
      <c r="C52" s="379" t="s">
        <v>1528</v>
      </c>
      <c r="D52" s="345">
        <v>12301250.109999999</v>
      </c>
      <c r="E52" s="345">
        <v>26471595.850000001</v>
      </c>
      <c r="F52" s="345">
        <v>26627889.75</v>
      </c>
      <c r="G52" s="345">
        <v>12144956.210000001</v>
      </c>
    </row>
    <row r="53" spans="2:7">
      <c r="B53" s="378" t="s">
        <v>1529</v>
      </c>
      <c r="C53" s="379" t="s">
        <v>2475</v>
      </c>
      <c r="D53" s="345">
        <v>29476196.030000001</v>
      </c>
      <c r="E53" s="345">
        <v>50928236.350000001</v>
      </c>
      <c r="F53" s="345">
        <v>52057239.890000001</v>
      </c>
      <c r="G53" s="345">
        <v>28347192.489999998</v>
      </c>
    </row>
    <row r="54" spans="2:7">
      <c r="B54" s="378" t="s">
        <v>1530</v>
      </c>
      <c r="C54" s="379" t="s">
        <v>1531</v>
      </c>
      <c r="D54" s="345">
        <v>2551863.71</v>
      </c>
      <c r="E54" s="345">
        <v>17149700.989999998</v>
      </c>
      <c r="F54" s="345">
        <v>16756769.42</v>
      </c>
      <c r="G54" s="345">
        <v>2944795.28</v>
      </c>
    </row>
    <row r="55" spans="2:7">
      <c r="B55" s="378" t="s">
        <v>1532</v>
      </c>
      <c r="C55" s="379" t="s">
        <v>1533</v>
      </c>
      <c r="D55" s="345">
        <v>1611813.67</v>
      </c>
      <c r="E55" s="345">
        <v>2823796.83</v>
      </c>
      <c r="F55" s="345">
        <v>3161312.77</v>
      </c>
      <c r="G55" s="345">
        <v>1274297.73</v>
      </c>
    </row>
    <row r="56" spans="2:7">
      <c r="B56" s="378" t="s">
        <v>1534</v>
      </c>
      <c r="C56" s="379" t="s">
        <v>1535</v>
      </c>
      <c r="D56" s="345">
        <v>5208371.6500000004</v>
      </c>
      <c r="E56" s="345">
        <v>13299763.449999999</v>
      </c>
      <c r="F56" s="345">
        <v>15295876.76</v>
      </c>
      <c r="G56" s="345">
        <v>3212258.34</v>
      </c>
    </row>
    <row r="57" spans="2:7">
      <c r="B57" s="378" t="s">
        <v>1536</v>
      </c>
      <c r="C57" s="379" t="s">
        <v>1537</v>
      </c>
      <c r="D57" s="345">
        <v>2896567.01</v>
      </c>
      <c r="E57" s="345">
        <v>5651275.9400000004</v>
      </c>
      <c r="F57" s="345">
        <v>5823198.75</v>
      </c>
      <c r="G57" s="345">
        <v>2724644.2</v>
      </c>
    </row>
    <row r="58" spans="2:7">
      <c r="B58" s="378" t="s">
        <v>1538</v>
      </c>
      <c r="C58" s="379" t="s">
        <v>1539</v>
      </c>
      <c r="D58" s="345">
        <v>555491.02</v>
      </c>
      <c r="E58" s="345">
        <v>17818627.41</v>
      </c>
      <c r="F58" s="345">
        <v>17607598.170000002</v>
      </c>
      <c r="G58" s="345">
        <v>766520.26</v>
      </c>
    </row>
    <row r="59" spans="2:7" ht="30">
      <c r="B59" s="378" t="s">
        <v>1540</v>
      </c>
      <c r="C59" s="379" t="s">
        <v>1541</v>
      </c>
      <c r="D59" s="345">
        <v>7885119.4299999997</v>
      </c>
      <c r="E59" s="345">
        <v>22440561.100000001</v>
      </c>
      <c r="F59" s="345">
        <v>12755182.68</v>
      </c>
      <c r="G59" s="345">
        <v>17570497.850000001</v>
      </c>
    </row>
    <row r="60" spans="2:7">
      <c r="B60" s="378" t="s">
        <v>1542</v>
      </c>
      <c r="C60" s="379" t="s">
        <v>1543</v>
      </c>
      <c r="D60" s="345">
        <v>1586180.59</v>
      </c>
      <c r="E60" s="345">
        <v>3324624.73</v>
      </c>
      <c r="F60" s="345">
        <v>4514084.46</v>
      </c>
      <c r="G60" s="345">
        <v>396720.86</v>
      </c>
    </row>
    <row r="61" spans="2:7" ht="30">
      <c r="B61" s="378" t="s">
        <v>1544</v>
      </c>
      <c r="C61" s="379" t="s">
        <v>1545</v>
      </c>
      <c r="D61" s="345">
        <v>8178008.1600000001</v>
      </c>
      <c r="E61" s="345">
        <v>11270250.91</v>
      </c>
      <c r="F61" s="345">
        <v>11507665.32</v>
      </c>
      <c r="G61" s="345">
        <v>7940593.75</v>
      </c>
    </row>
    <row r="62" spans="2:7" ht="30">
      <c r="B62" s="378" t="s">
        <v>1546</v>
      </c>
      <c r="C62" s="379" t="s">
        <v>1547</v>
      </c>
      <c r="D62" s="345">
        <v>6024486.71</v>
      </c>
      <c r="E62" s="345">
        <v>10902446.83</v>
      </c>
      <c r="F62" s="345">
        <v>10007981.76</v>
      </c>
      <c r="G62" s="345">
        <v>6918951.7800000003</v>
      </c>
    </row>
    <row r="63" spans="2:7">
      <c r="B63" s="378" t="s">
        <v>1548</v>
      </c>
      <c r="C63" s="379" t="s">
        <v>1549</v>
      </c>
      <c r="D63" s="345">
        <v>0</v>
      </c>
      <c r="E63" s="345">
        <v>52087.3</v>
      </c>
      <c r="F63" s="345">
        <v>52087.3</v>
      </c>
      <c r="G63" s="345">
        <v>0</v>
      </c>
    </row>
    <row r="64" spans="2:7">
      <c r="B64" s="378" t="s">
        <v>1550</v>
      </c>
      <c r="C64" s="379" t="s">
        <v>1551</v>
      </c>
      <c r="D64" s="345">
        <v>1165669.99</v>
      </c>
      <c r="E64" s="345">
        <v>1918472.68</v>
      </c>
      <c r="F64" s="345">
        <v>2005824.89</v>
      </c>
      <c r="G64" s="345">
        <v>1078317.78</v>
      </c>
    </row>
    <row r="65" spans="2:7">
      <c r="B65" s="378" t="s">
        <v>1552</v>
      </c>
      <c r="C65" s="379" t="s">
        <v>1553</v>
      </c>
      <c r="D65" s="345">
        <v>3432988.7</v>
      </c>
      <c r="E65" s="345">
        <v>1952728.63</v>
      </c>
      <c r="F65" s="345">
        <v>3073248.49</v>
      </c>
      <c r="G65" s="345">
        <v>2312468.84</v>
      </c>
    </row>
    <row r="66" spans="2:7">
      <c r="B66" s="378" t="s">
        <v>1554</v>
      </c>
      <c r="C66" s="379" t="s">
        <v>1555</v>
      </c>
      <c r="D66" s="345">
        <v>744894.16</v>
      </c>
      <c r="E66" s="345">
        <v>1516675</v>
      </c>
      <c r="F66" s="345">
        <v>1148949.67</v>
      </c>
      <c r="G66" s="345">
        <v>1112619.49</v>
      </c>
    </row>
    <row r="67" spans="2:7" ht="30">
      <c r="B67" s="378" t="s">
        <v>1556</v>
      </c>
      <c r="C67" s="379" t="s">
        <v>1557</v>
      </c>
      <c r="D67" s="345">
        <v>12686682.380000001</v>
      </c>
      <c r="E67" s="345">
        <v>21952557.949999999</v>
      </c>
      <c r="F67" s="345">
        <v>27043276.640000001</v>
      </c>
      <c r="G67" s="345">
        <v>7595963.6900000004</v>
      </c>
    </row>
    <row r="68" spans="2:7">
      <c r="B68" s="378" t="s">
        <v>1558</v>
      </c>
      <c r="C68" s="379" t="s">
        <v>2692</v>
      </c>
      <c r="D68" s="345">
        <v>11020403.710000001</v>
      </c>
      <c r="E68" s="345">
        <v>6912503.3600000003</v>
      </c>
      <c r="F68" s="345">
        <v>5704762.4699999997</v>
      </c>
      <c r="G68" s="345">
        <v>12228144.6</v>
      </c>
    </row>
    <row r="69" spans="2:7">
      <c r="B69" s="378" t="s">
        <v>1559</v>
      </c>
      <c r="C69" s="379" t="s">
        <v>2693</v>
      </c>
      <c r="D69" s="345">
        <v>2468514.85</v>
      </c>
      <c r="E69" s="345">
        <v>1752299.77</v>
      </c>
      <c r="F69" s="345">
        <v>1064515.6100000001</v>
      </c>
      <c r="G69" s="345">
        <v>3156299.01</v>
      </c>
    </row>
    <row r="70" spans="2:7">
      <c r="B70" s="378" t="s">
        <v>1560</v>
      </c>
      <c r="C70" s="379" t="s">
        <v>2694</v>
      </c>
      <c r="D70" s="345">
        <v>5662693.3700000001</v>
      </c>
      <c r="E70" s="345">
        <v>4424765.51</v>
      </c>
      <c r="F70" s="345">
        <v>8179868.9500000002</v>
      </c>
      <c r="G70" s="345">
        <v>1907589.93</v>
      </c>
    </row>
    <row r="71" spans="2:7">
      <c r="B71" s="378" t="s">
        <v>1561</v>
      </c>
      <c r="C71" s="379" t="s">
        <v>1562</v>
      </c>
      <c r="D71" s="345">
        <v>6965591.6600000001</v>
      </c>
      <c r="E71" s="345">
        <v>28973949.629999999</v>
      </c>
      <c r="F71" s="345">
        <v>34489291.68</v>
      </c>
      <c r="G71" s="345">
        <v>1450249.61</v>
      </c>
    </row>
    <row r="72" spans="2:7" ht="30">
      <c r="B72" s="378" t="s">
        <v>1563</v>
      </c>
      <c r="C72" s="379" t="s">
        <v>2476</v>
      </c>
      <c r="D72" s="345">
        <v>4252712.4000000004</v>
      </c>
      <c r="E72" s="345">
        <v>2664130.23</v>
      </c>
      <c r="F72" s="345">
        <v>2074292.03</v>
      </c>
      <c r="G72" s="345">
        <v>4842550.5999999996</v>
      </c>
    </row>
    <row r="73" spans="2:7">
      <c r="B73" s="378" t="s">
        <v>1568</v>
      </c>
      <c r="C73" s="379" t="s">
        <v>1569</v>
      </c>
      <c r="D73" s="345">
        <v>130161.86</v>
      </c>
      <c r="E73" s="345">
        <v>466216.1</v>
      </c>
      <c r="F73" s="345">
        <v>531081</v>
      </c>
      <c r="G73" s="345">
        <v>65296.959999999999</v>
      </c>
    </row>
    <row r="74" spans="2:7">
      <c r="B74" s="378" t="s">
        <v>1570</v>
      </c>
      <c r="C74" s="379" t="s">
        <v>1571</v>
      </c>
      <c r="D74" s="345">
        <v>14453502.279999999</v>
      </c>
      <c r="E74" s="345">
        <v>2864494.7</v>
      </c>
      <c r="F74" s="345">
        <v>2281288.9500000002</v>
      </c>
      <c r="G74" s="345">
        <v>15036708.029999999</v>
      </c>
    </row>
    <row r="75" spans="2:7">
      <c r="B75" s="378" t="s">
        <v>1575</v>
      </c>
      <c r="C75" s="379" t="s">
        <v>1576</v>
      </c>
      <c r="D75" s="345">
        <v>0</v>
      </c>
      <c r="E75" s="345">
        <v>2034.98</v>
      </c>
      <c r="F75" s="345">
        <v>2034.98</v>
      </c>
      <c r="G75" s="345">
        <v>0</v>
      </c>
    </row>
    <row r="76" spans="2:7">
      <c r="B76" s="378" t="s">
        <v>1577</v>
      </c>
      <c r="C76" s="379" t="s">
        <v>1578</v>
      </c>
      <c r="D76" s="345">
        <v>575476.44999999995</v>
      </c>
      <c r="E76" s="345">
        <v>306073.59999999998</v>
      </c>
      <c r="F76" s="345">
        <v>243930.48</v>
      </c>
      <c r="G76" s="345">
        <v>637619.56999999995</v>
      </c>
    </row>
    <row r="77" spans="2:7">
      <c r="B77" s="378" t="s">
        <v>1579</v>
      </c>
      <c r="C77" s="379" t="s">
        <v>1580</v>
      </c>
      <c r="D77" s="345">
        <v>4348215.0599999996</v>
      </c>
      <c r="E77" s="345">
        <v>0</v>
      </c>
      <c r="F77" s="345">
        <v>2303575.96</v>
      </c>
      <c r="G77" s="345">
        <v>2044639.1</v>
      </c>
    </row>
    <row r="78" spans="2:7">
      <c r="B78" s="378" t="s">
        <v>1581</v>
      </c>
      <c r="C78" s="379" t="s">
        <v>1582</v>
      </c>
      <c r="D78" s="345">
        <v>22047286.489999998</v>
      </c>
      <c r="E78" s="345">
        <v>23946877.969999999</v>
      </c>
      <c r="F78" s="345">
        <v>19231207.100000001</v>
      </c>
      <c r="G78" s="345">
        <v>26762957.359999999</v>
      </c>
    </row>
    <row r="79" spans="2:7" ht="30">
      <c r="B79" s="378" t="s">
        <v>1583</v>
      </c>
      <c r="C79" s="379" t="s">
        <v>1584</v>
      </c>
      <c r="D79" s="345">
        <v>9326669.5600000005</v>
      </c>
      <c r="E79" s="345">
        <v>2566005.61</v>
      </c>
      <c r="F79" s="345">
        <v>2026134.76</v>
      </c>
      <c r="G79" s="345">
        <v>9866540.4100000001</v>
      </c>
    </row>
    <row r="80" spans="2:7">
      <c r="B80" s="378" t="s">
        <v>1585</v>
      </c>
      <c r="C80" s="379" t="s">
        <v>1586</v>
      </c>
      <c r="D80" s="345">
        <v>105000</v>
      </c>
      <c r="E80" s="345">
        <v>105000</v>
      </c>
      <c r="F80" s="345">
        <v>110000</v>
      </c>
      <c r="G80" s="345">
        <v>100000</v>
      </c>
    </row>
    <row r="81" spans="2:7">
      <c r="B81" s="378" t="s">
        <v>1587</v>
      </c>
      <c r="C81" s="379" t="s">
        <v>1588</v>
      </c>
      <c r="D81" s="345">
        <v>850851.01</v>
      </c>
      <c r="E81" s="345">
        <v>1559158.95</v>
      </c>
      <c r="F81" s="345">
        <v>2126480.0499999998</v>
      </c>
      <c r="G81" s="345">
        <v>283529.90999999997</v>
      </c>
    </row>
    <row r="82" spans="2:7">
      <c r="B82" s="378" t="s">
        <v>1589</v>
      </c>
      <c r="C82" s="379" t="s">
        <v>1590</v>
      </c>
      <c r="D82" s="345">
        <v>16890362.859999999</v>
      </c>
      <c r="E82" s="345">
        <v>3326130</v>
      </c>
      <c r="F82" s="345">
        <v>3796581.27</v>
      </c>
      <c r="G82" s="345">
        <v>16419911.59</v>
      </c>
    </row>
    <row r="83" spans="2:7">
      <c r="B83" s="378" t="s">
        <v>1591</v>
      </c>
      <c r="C83" s="379" t="s">
        <v>1592</v>
      </c>
      <c r="D83" s="345">
        <v>512461.01</v>
      </c>
      <c r="E83" s="345">
        <v>921167.41</v>
      </c>
      <c r="F83" s="345">
        <v>947834.6</v>
      </c>
      <c r="G83" s="345">
        <v>485793.82</v>
      </c>
    </row>
    <row r="84" spans="2:7">
      <c r="B84" s="378" t="s">
        <v>1593</v>
      </c>
      <c r="C84" s="379" t="s">
        <v>1594</v>
      </c>
      <c r="D84" s="345">
        <v>1475881.8</v>
      </c>
      <c r="E84" s="345">
        <v>28249539.510000002</v>
      </c>
      <c r="F84" s="345">
        <v>21817618.870000001</v>
      </c>
      <c r="G84" s="345">
        <v>7907802.4400000004</v>
      </c>
    </row>
    <row r="85" spans="2:7">
      <c r="B85" s="378" t="s">
        <v>1595</v>
      </c>
      <c r="C85" s="379" t="s">
        <v>1596</v>
      </c>
      <c r="D85" s="345">
        <v>6184298.9800000004</v>
      </c>
      <c r="E85" s="345">
        <v>3287500.2</v>
      </c>
      <c r="F85" s="345">
        <v>3279675.91</v>
      </c>
      <c r="G85" s="345">
        <v>6192123.2699999996</v>
      </c>
    </row>
    <row r="86" spans="2:7">
      <c r="B86" s="378" t="s">
        <v>1597</v>
      </c>
      <c r="C86" s="379" t="s">
        <v>1598</v>
      </c>
      <c r="D86" s="345">
        <v>8628167.2899999991</v>
      </c>
      <c r="E86" s="345">
        <v>22548480.73</v>
      </c>
      <c r="F86" s="345">
        <v>24646380.100000001</v>
      </c>
      <c r="G86" s="345">
        <v>6530267.9199999999</v>
      </c>
    </row>
    <row r="87" spans="2:7">
      <c r="B87" s="378" t="s">
        <v>1599</v>
      </c>
      <c r="C87" s="379" t="s">
        <v>1600</v>
      </c>
      <c r="D87" s="345">
        <v>11200443.02</v>
      </c>
      <c r="E87" s="345">
        <v>4742801.2699999996</v>
      </c>
      <c r="F87" s="345">
        <v>8211874.7599999998</v>
      </c>
      <c r="G87" s="345">
        <v>7731369.5300000003</v>
      </c>
    </row>
    <row r="88" spans="2:7">
      <c r="B88" s="378" t="s">
        <v>1601</v>
      </c>
      <c r="C88" s="379" t="s">
        <v>1602</v>
      </c>
      <c r="D88" s="345">
        <v>28479227.98</v>
      </c>
      <c r="E88" s="345">
        <v>26688838.640000001</v>
      </c>
      <c r="F88" s="345">
        <v>25237294.260000002</v>
      </c>
      <c r="G88" s="345">
        <v>29930772.359999999</v>
      </c>
    </row>
    <row r="89" spans="2:7">
      <c r="B89" s="378" t="s">
        <v>1603</v>
      </c>
      <c r="C89" s="379" t="s">
        <v>1604</v>
      </c>
      <c r="D89" s="345">
        <v>31844434.649999999</v>
      </c>
      <c r="E89" s="345">
        <v>45261549.439999998</v>
      </c>
      <c r="F89" s="345">
        <v>42845919.479999997</v>
      </c>
      <c r="G89" s="345">
        <v>34260064.609999999</v>
      </c>
    </row>
    <row r="90" spans="2:7">
      <c r="B90" s="378" t="s">
        <v>1605</v>
      </c>
      <c r="C90" s="379" t="s">
        <v>1606</v>
      </c>
      <c r="D90" s="345">
        <v>37543898.960000001</v>
      </c>
      <c r="E90" s="345">
        <v>29677715.52</v>
      </c>
      <c r="F90" s="345">
        <v>29076378.260000002</v>
      </c>
      <c r="G90" s="345">
        <v>38145236.219999999</v>
      </c>
    </row>
    <row r="91" spans="2:7">
      <c r="B91" s="378" t="s">
        <v>1607</v>
      </c>
      <c r="C91" s="379" t="s">
        <v>1608</v>
      </c>
      <c r="D91" s="345">
        <v>3441865.74</v>
      </c>
      <c r="E91" s="345">
        <v>3868772.83</v>
      </c>
      <c r="F91" s="345">
        <v>1889112.96</v>
      </c>
      <c r="G91" s="345">
        <v>5421525.6100000003</v>
      </c>
    </row>
    <row r="92" spans="2:7">
      <c r="B92" s="378" t="s">
        <v>1609</v>
      </c>
      <c r="C92" s="379" t="s">
        <v>1610</v>
      </c>
      <c r="D92" s="345">
        <v>1805318.1</v>
      </c>
      <c r="E92" s="345">
        <v>3375016.67</v>
      </c>
      <c r="F92" s="345">
        <v>3591746.96</v>
      </c>
      <c r="G92" s="345">
        <v>1588587.81</v>
      </c>
    </row>
    <row r="93" spans="2:7">
      <c r="B93" s="378" t="s">
        <v>1611</v>
      </c>
      <c r="C93" s="379" t="s">
        <v>1612</v>
      </c>
      <c r="D93" s="345">
        <v>779157.36</v>
      </c>
      <c r="E93" s="345">
        <v>7490191.9500000002</v>
      </c>
      <c r="F93" s="345">
        <v>7283723.9000000004</v>
      </c>
      <c r="G93" s="345">
        <v>985625.41</v>
      </c>
    </row>
    <row r="94" spans="2:7">
      <c r="B94" s="378" t="s">
        <v>1613</v>
      </c>
      <c r="C94" s="379" t="s">
        <v>1614</v>
      </c>
      <c r="D94" s="345">
        <v>134250897.00999999</v>
      </c>
      <c r="E94" s="345">
        <v>21124433.940000001</v>
      </c>
      <c r="F94" s="345">
        <v>29624544.539999999</v>
      </c>
      <c r="G94" s="345">
        <v>125750786.41</v>
      </c>
    </row>
    <row r="95" spans="2:7">
      <c r="B95" s="378" t="s">
        <v>1615</v>
      </c>
      <c r="C95" s="379" t="s">
        <v>1616</v>
      </c>
      <c r="D95" s="345">
        <v>214961.77</v>
      </c>
      <c r="E95" s="345">
        <v>844682.78</v>
      </c>
      <c r="F95" s="345">
        <v>205918.52</v>
      </c>
      <c r="G95" s="345">
        <v>853726.03</v>
      </c>
    </row>
    <row r="96" spans="2:7">
      <c r="B96" s="378" t="s">
        <v>1617</v>
      </c>
      <c r="C96" s="379" t="s">
        <v>1618</v>
      </c>
      <c r="D96" s="345">
        <v>8481898.5899999999</v>
      </c>
      <c r="E96" s="345">
        <v>12974826.82</v>
      </c>
      <c r="F96" s="345">
        <v>9676632.4000000004</v>
      </c>
      <c r="G96" s="345">
        <v>11780093.01</v>
      </c>
    </row>
    <row r="97" spans="2:7">
      <c r="B97" s="378" t="s">
        <v>1621</v>
      </c>
      <c r="C97" s="379" t="s">
        <v>1622</v>
      </c>
      <c r="D97" s="345">
        <v>133559132.27</v>
      </c>
      <c r="E97" s="345">
        <v>11514560.83</v>
      </c>
      <c r="F97" s="345">
        <v>95513031.760000005</v>
      </c>
      <c r="G97" s="345">
        <v>49560661.340000004</v>
      </c>
    </row>
    <row r="98" spans="2:7">
      <c r="B98" s="378" t="s">
        <v>1623</v>
      </c>
      <c r="C98" s="379" t="s">
        <v>1624</v>
      </c>
      <c r="D98" s="345">
        <v>16873449.329999998</v>
      </c>
      <c r="E98" s="345">
        <v>67466901.420000002</v>
      </c>
      <c r="F98" s="345">
        <v>38244043.039999999</v>
      </c>
      <c r="G98" s="345">
        <v>46096307.710000001</v>
      </c>
    </row>
    <row r="99" spans="2:7">
      <c r="B99" s="378" t="s">
        <v>1625</v>
      </c>
      <c r="C99" s="379" t="s">
        <v>1626</v>
      </c>
      <c r="D99" s="345">
        <v>2008314.6</v>
      </c>
      <c r="E99" s="345">
        <v>30247103.66</v>
      </c>
      <c r="F99" s="345">
        <v>6776855.4400000004</v>
      </c>
      <c r="G99" s="345">
        <v>25478562.82</v>
      </c>
    </row>
    <row r="100" spans="2:7">
      <c r="B100" s="378" t="s">
        <v>1627</v>
      </c>
      <c r="C100" s="379" t="s">
        <v>1628</v>
      </c>
      <c r="D100" s="345">
        <v>72097827.069999993</v>
      </c>
      <c r="E100" s="345">
        <v>83944228.909999996</v>
      </c>
      <c r="F100" s="345">
        <v>77019475.209999993</v>
      </c>
      <c r="G100" s="345">
        <v>79022580.769999996</v>
      </c>
    </row>
    <row r="101" spans="2:7">
      <c r="B101" s="378" t="s">
        <v>1629</v>
      </c>
      <c r="C101" s="379" t="s">
        <v>1630</v>
      </c>
      <c r="D101" s="345">
        <v>3128814.8</v>
      </c>
      <c r="E101" s="345">
        <v>2942980.05</v>
      </c>
      <c r="F101" s="345">
        <v>1716794.32</v>
      </c>
      <c r="G101" s="345">
        <v>4355000.53</v>
      </c>
    </row>
    <row r="102" spans="2:7">
      <c r="B102" s="378" t="s">
        <v>1631</v>
      </c>
      <c r="C102" s="379" t="s">
        <v>1632</v>
      </c>
      <c r="D102" s="345">
        <v>39637182</v>
      </c>
      <c r="E102" s="345">
        <v>71484114.069999993</v>
      </c>
      <c r="F102" s="345">
        <v>68527942.579999998</v>
      </c>
      <c r="G102" s="345">
        <v>42593353.490000002</v>
      </c>
    </row>
    <row r="103" spans="2:7">
      <c r="B103" s="378" t="s">
        <v>1633</v>
      </c>
      <c r="C103" s="379" t="s">
        <v>1634</v>
      </c>
      <c r="D103" s="345">
        <v>66799.41</v>
      </c>
      <c r="E103" s="345">
        <v>71799.41</v>
      </c>
      <c r="F103" s="345">
        <v>66799.41</v>
      </c>
      <c r="G103" s="345">
        <v>71799.41</v>
      </c>
    </row>
    <row r="104" spans="2:7">
      <c r="B104" s="378" t="s">
        <v>2262</v>
      </c>
      <c r="C104" s="379" t="s">
        <v>2263</v>
      </c>
      <c r="D104" s="345">
        <v>390574.53</v>
      </c>
      <c r="E104" s="345">
        <v>371667.25</v>
      </c>
      <c r="F104" s="345">
        <v>371667.25</v>
      </c>
      <c r="G104" s="345">
        <v>390574.53</v>
      </c>
    </row>
    <row r="105" spans="2:7">
      <c r="B105" s="378" t="s">
        <v>1635</v>
      </c>
      <c r="C105" s="379" t="s">
        <v>1636</v>
      </c>
      <c r="D105" s="345">
        <v>41223655.969999999</v>
      </c>
      <c r="E105" s="345">
        <v>53075647.520000003</v>
      </c>
      <c r="F105" s="345">
        <v>53112525.390000001</v>
      </c>
      <c r="G105" s="345">
        <v>41186778.100000001</v>
      </c>
    </row>
    <row r="106" spans="2:7">
      <c r="B106" s="378" t="s">
        <v>1637</v>
      </c>
      <c r="C106" s="379" t="s">
        <v>1638</v>
      </c>
      <c r="D106" s="345">
        <v>913824.57</v>
      </c>
      <c r="E106" s="345">
        <v>1405103.85</v>
      </c>
      <c r="F106" s="345">
        <v>1199615.24</v>
      </c>
      <c r="G106" s="345">
        <v>1119313.18</v>
      </c>
    </row>
    <row r="107" spans="2:7">
      <c r="B107" s="378" t="s">
        <v>1639</v>
      </c>
      <c r="C107" s="379" t="s">
        <v>1640</v>
      </c>
      <c r="D107" s="345">
        <v>12482180.34</v>
      </c>
      <c r="E107" s="345">
        <v>4570627.8499999996</v>
      </c>
      <c r="F107" s="345">
        <v>4398660.5</v>
      </c>
      <c r="G107" s="345">
        <v>12654147.689999999</v>
      </c>
    </row>
    <row r="108" spans="2:7">
      <c r="B108" s="378" t="s">
        <v>1641</v>
      </c>
      <c r="C108" s="379" t="s">
        <v>1642</v>
      </c>
      <c r="D108" s="345">
        <v>27340816.780000001</v>
      </c>
      <c r="E108" s="345">
        <v>4023500.2</v>
      </c>
      <c r="F108" s="345">
        <v>3520140.92</v>
      </c>
      <c r="G108" s="345">
        <v>27844176.059999999</v>
      </c>
    </row>
    <row r="109" spans="2:7">
      <c r="B109" s="378" t="s">
        <v>1643</v>
      </c>
      <c r="C109" s="379" t="s">
        <v>1644</v>
      </c>
      <c r="D109" s="345">
        <v>10616579.75</v>
      </c>
      <c r="E109" s="345">
        <v>32767032.989999998</v>
      </c>
      <c r="F109" s="345">
        <v>34656353.539999999</v>
      </c>
      <c r="G109" s="345">
        <v>8727259.1999999993</v>
      </c>
    </row>
    <row r="110" spans="2:7">
      <c r="B110" s="378" t="s">
        <v>1645</v>
      </c>
      <c r="C110" s="379" t="s">
        <v>1646</v>
      </c>
      <c r="D110" s="345">
        <v>1515183.67</v>
      </c>
      <c r="E110" s="345">
        <v>1096513.29</v>
      </c>
      <c r="F110" s="345">
        <v>1420854.63</v>
      </c>
      <c r="G110" s="345">
        <v>1190842.33</v>
      </c>
    </row>
    <row r="111" spans="2:7">
      <c r="B111" s="378" t="s">
        <v>1647</v>
      </c>
      <c r="C111" s="379" t="s">
        <v>1648</v>
      </c>
      <c r="D111" s="345">
        <v>4234977.1900000004</v>
      </c>
      <c r="E111" s="345">
        <v>1395279</v>
      </c>
      <c r="F111" s="345">
        <v>1327493.2</v>
      </c>
      <c r="G111" s="345">
        <v>4302762.99</v>
      </c>
    </row>
    <row r="112" spans="2:7">
      <c r="B112" s="378" t="s">
        <v>1649</v>
      </c>
      <c r="C112" s="379" t="s">
        <v>1650</v>
      </c>
      <c r="D112" s="345">
        <v>569951.27</v>
      </c>
      <c r="E112" s="345">
        <v>366332.49</v>
      </c>
      <c r="F112" s="345">
        <v>364626.52</v>
      </c>
      <c r="G112" s="345">
        <v>571657.24</v>
      </c>
    </row>
    <row r="113" spans="2:7">
      <c r="B113" s="378" t="s">
        <v>1651</v>
      </c>
      <c r="C113" s="379" t="s">
        <v>1652</v>
      </c>
      <c r="D113" s="345">
        <v>1392336.8</v>
      </c>
      <c r="E113" s="345">
        <v>2796345.36</v>
      </c>
      <c r="F113" s="345">
        <v>4188682.16</v>
      </c>
      <c r="G113" s="345">
        <v>0</v>
      </c>
    </row>
    <row r="114" spans="2:7">
      <c r="B114" s="378" t="s">
        <v>1653</v>
      </c>
      <c r="C114" s="379" t="s">
        <v>1654</v>
      </c>
      <c r="D114" s="345">
        <v>36805031.299999997</v>
      </c>
      <c r="E114" s="345">
        <v>9690777.1099999994</v>
      </c>
      <c r="F114" s="345">
        <v>8041855.9400000004</v>
      </c>
      <c r="G114" s="345">
        <v>38453952.469999999</v>
      </c>
    </row>
    <row r="115" spans="2:7">
      <c r="B115" s="378" t="s">
        <v>1655</v>
      </c>
      <c r="C115" s="379" t="s">
        <v>1656</v>
      </c>
      <c r="D115" s="345">
        <v>241266773.25999999</v>
      </c>
      <c r="E115" s="345">
        <v>2305165829.6700001</v>
      </c>
      <c r="F115" s="345">
        <v>2337442087.7399998</v>
      </c>
      <c r="G115" s="345">
        <v>208990515.19</v>
      </c>
    </row>
    <row r="116" spans="2:7" ht="16.149999999999999" customHeight="1">
      <c r="B116" s="378" t="s">
        <v>1657</v>
      </c>
      <c r="C116" s="379" t="s">
        <v>1658</v>
      </c>
      <c r="D116" s="345">
        <v>7933299.7999999998</v>
      </c>
      <c r="E116" s="345">
        <v>1877005.92</v>
      </c>
      <c r="F116" s="345">
        <v>1427327.9</v>
      </c>
      <c r="G116" s="345">
        <v>8382977.8200000003</v>
      </c>
    </row>
    <row r="117" spans="2:7">
      <c r="B117" s="378" t="s">
        <v>1659</v>
      </c>
      <c r="C117" s="379" t="s">
        <v>1660</v>
      </c>
      <c r="D117" s="345">
        <v>43549.65</v>
      </c>
      <c r="E117" s="345">
        <v>3722471.71</v>
      </c>
      <c r="F117" s="345">
        <v>3726272.93</v>
      </c>
      <c r="G117" s="345">
        <v>39748.43</v>
      </c>
    </row>
    <row r="118" spans="2:7">
      <c r="B118" s="378" t="s">
        <v>1661</v>
      </c>
      <c r="C118" s="379" t="s">
        <v>1662</v>
      </c>
      <c r="D118" s="345">
        <v>24.16</v>
      </c>
      <c r="E118" s="345">
        <v>2628412.98</v>
      </c>
      <c r="F118" s="345">
        <v>2628412.98</v>
      </c>
      <c r="G118" s="345">
        <v>24.16</v>
      </c>
    </row>
    <row r="119" spans="2:7" ht="30">
      <c r="B119" s="378" t="s">
        <v>1663</v>
      </c>
      <c r="C119" s="379" t="s">
        <v>1664</v>
      </c>
      <c r="D119" s="345">
        <v>0</v>
      </c>
      <c r="E119" s="345">
        <v>816886</v>
      </c>
      <c r="F119" s="345">
        <v>816886</v>
      </c>
      <c r="G119" s="345">
        <v>0</v>
      </c>
    </row>
    <row r="120" spans="2:7">
      <c r="B120" s="378" t="s">
        <v>1665</v>
      </c>
      <c r="C120" s="379" t="s">
        <v>1666</v>
      </c>
      <c r="D120" s="345">
        <v>56856563.710000001</v>
      </c>
      <c r="E120" s="345">
        <v>500241967.52999997</v>
      </c>
      <c r="F120" s="345">
        <v>550004525.80999994</v>
      </c>
      <c r="G120" s="345">
        <v>7094005.4299999997</v>
      </c>
    </row>
    <row r="121" spans="2:7">
      <c r="B121" s="378" t="s">
        <v>1667</v>
      </c>
      <c r="C121" s="379" t="s">
        <v>1668</v>
      </c>
      <c r="D121" s="345">
        <v>5366898.8600000003</v>
      </c>
      <c r="E121" s="345">
        <v>8673241.7200000007</v>
      </c>
      <c r="F121" s="345">
        <v>8673241.7200000007</v>
      </c>
      <c r="G121" s="345">
        <v>5366898.8600000003</v>
      </c>
    </row>
    <row r="122" spans="2:7">
      <c r="B122" s="378" t="s">
        <v>1669</v>
      </c>
      <c r="C122" s="379" t="s">
        <v>1670</v>
      </c>
      <c r="D122" s="345">
        <v>125123767.05</v>
      </c>
      <c r="E122" s="345">
        <v>208753843.49000001</v>
      </c>
      <c r="F122" s="345">
        <v>222801631.06</v>
      </c>
      <c r="G122" s="345">
        <v>111075979.48</v>
      </c>
    </row>
    <row r="123" spans="2:7">
      <c r="B123" s="378" t="s">
        <v>1671</v>
      </c>
      <c r="C123" s="379" t="s">
        <v>1672</v>
      </c>
      <c r="D123" s="345">
        <v>80676.52</v>
      </c>
      <c r="E123" s="345">
        <v>290920.57</v>
      </c>
      <c r="F123" s="345">
        <v>290920.57</v>
      </c>
      <c r="G123" s="345">
        <v>80676.52</v>
      </c>
    </row>
    <row r="124" spans="2:7">
      <c r="B124" s="378" t="s">
        <v>1673</v>
      </c>
      <c r="C124" s="379" t="s">
        <v>1674</v>
      </c>
      <c r="D124" s="345">
        <v>12713.99</v>
      </c>
      <c r="E124" s="345">
        <v>4254.42</v>
      </c>
      <c r="F124" s="345">
        <v>13070.48</v>
      </c>
      <c r="G124" s="345">
        <v>3897.93</v>
      </c>
    </row>
    <row r="125" spans="2:7">
      <c r="B125" s="378" t="s">
        <v>1675</v>
      </c>
      <c r="C125" s="379" t="s">
        <v>1676</v>
      </c>
      <c r="D125" s="345">
        <v>990648.74</v>
      </c>
      <c r="E125" s="345">
        <v>1468998.62</v>
      </c>
      <c r="F125" s="345">
        <v>1463617.94</v>
      </c>
      <c r="G125" s="345">
        <v>996029.42</v>
      </c>
    </row>
    <row r="126" spans="2:7">
      <c r="B126" s="378" t="s">
        <v>1677</v>
      </c>
      <c r="C126" s="379" t="s">
        <v>1678</v>
      </c>
      <c r="D126" s="345">
        <v>71729324.959999993</v>
      </c>
      <c r="E126" s="345">
        <v>26727785.68</v>
      </c>
      <c r="F126" s="345">
        <v>26718755.859999999</v>
      </c>
      <c r="G126" s="345">
        <v>71738354.780000001</v>
      </c>
    </row>
    <row r="127" spans="2:7">
      <c r="B127" s="378" t="s">
        <v>1679</v>
      </c>
      <c r="C127" s="379" t="s">
        <v>1680</v>
      </c>
      <c r="D127" s="345">
        <v>1089731.56</v>
      </c>
      <c r="E127" s="345">
        <v>844095</v>
      </c>
      <c r="F127" s="345">
        <v>820712.39</v>
      </c>
      <c r="G127" s="345">
        <v>1113114.17</v>
      </c>
    </row>
    <row r="128" spans="2:7">
      <c r="B128" s="378" t="s">
        <v>1681</v>
      </c>
      <c r="C128" s="379" t="s">
        <v>1682</v>
      </c>
      <c r="D128" s="345">
        <v>4744231.13</v>
      </c>
      <c r="E128" s="345">
        <v>1949403.39</v>
      </c>
      <c r="F128" s="345">
        <v>1847683.9</v>
      </c>
      <c r="G128" s="345">
        <v>4845950.62</v>
      </c>
    </row>
    <row r="129" spans="2:7">
      <c r="B129" s="378" t="s">
        <v>1683</v>
      </c>
      <c r="C129" s="379" t="s">
        <v>1684</v>
      </c>
      <c r="D129" s="345">
        <v>1422393621.99</v>
      </c>
      <c r="E129" s="345">
        <v>1157613295.6800001</v>
      </c>
      <c r="F129" s="345">
        <v>1009298316.91</v>
      </c>
      <c r="G129" s="345">
        <v>1570708600.76</v>
      </c>
    </row>
    <row r="130" spans="2:7">
      <c r="B130" s="378" t="s">
        <v>1685</v>
      </c>
      <c r="C130" s="379" t="s">
        <v>1686</v>
      </c>
      <c r="D130" s="345">
        <v>12469414.58</v>
      </c>
      <c r="E130" s="345">
        <v>45386018.509999998</v>
      </c>
      <c r="F130" s="345">
        <v>39504059.950000003</v>
      </c>
      <c r="G130" s="345">
        <v>18351373.140000001</v>
      </c>
    </row>
    <row r="131" spans="2:7">
      <c r="B131" s="378" t="s">
        <v>1687</v>
      </c>
      <c r="C131" s="379" t="s">
        <v>1688</v>
      </c>
      <c r="D131" s="345">
        <v>20882178.5</v>
      </c>
      <c r="E131" s="345">
        <v>117748641.36</v>
      </c>
      <c r="F131" s="345">
        <v>136648599.34</v>
      </c>
      <c r="G131" s="345">
        <v>1982220.52</v>
      </c>
    </row>
    <row r="132" spans="2:7">
      <c r="B132" s="378" t="s">
        <v>2264</v>
      </c>
      <c r="C132" s="379" t="s">
        <v>2265</v>
      </c>
      <c r="D132" s="345">
        <v>25012</v>
      </c>
      <c r="E132" s="345">
        <v>0</v>
      </c>
      <c r="F132" s="345">
        <v>0</v>
      </c>
      <c r="G132" s="345">
        <v>25012</v>
      </c>
    </row>
    <row r="133" spans="2:7" ht="30">
      <c r="B133" s="378" t="s">
        <v>1689</v>
      </c>
      <c r="C133" s="379" t="s">
        <v>1690</v>
      </c>
      <c r="D133" s="345">
        <v>510851.24</v>
      </c>
      <c r="E133" s="345">
        <v>1873782.72</v>
      </c>
      <c r="F133" s="345">
        <v>1399826.74</v>
      </c>
      <c r="G133" s="345">
        <v>984807.22</v>
      </c>
    </row>
    <row r="134" spans="2:7">
      <c r="B134" s="378" t="s">
        <v>1691</v>
      </c>
      <c r="C134" s="379" t="s">
        <v>1692</v>
      </c>
      <c r="D134" s="345">
        <v>0</v>
      </c>
      <c r="E134" s="345">
        <v>5685702</v>
      </c>
      <c r="F134" s="345">
        <v>5685702</v>
      </c>
      <c r="G134" s="345">
        <v>0</v>
      </c>
    </row>
    <row r="135" spans="2:7">
      <c r="B135" s="378" t="s">
        <v>1693</v>
      </c>
      <c r="C135" s="379" t="s">
        <v>1694</v>
      </c>
      <c r="D135" s="345">
        <v>10078977.609999999</v>
      </c>
      <c r="E135" s="345">
        <v>14071179.83</v>
      </c>
      <c r="F135" s="345">
        <v>15764679.609999999</v>
      </c>
      <c r="G135" s="345">
        <v>8385477.8300000001</v>
      </c>
    </row>
    <row r="136" spans="2:7">
      <c r="B136" s="378" t="s">
        <v>1695</v>
      </c>
      <c r="C136" s="379" t="s">
        <v>1696</v>
      </c>
      <c r="D136" s="345">
        <v>22849767.09</v>
      </c>
      <c r="E136" s="345">
        <v>3972325.09</v>
      </c>
      <c r="F136" s="345">
        <v>3613218.04</v>
      </c>
      <c r="G136" s="345">
        <v>23208874.140000001</v>
      </c>
    </row>
    <row r="137" spans="2:7">
      <c r="B137" s="378" t="s">
        <v>1697</v>
      </c>
      <c r="C137" s="379" t="s">
        <v>1698</v>
      </c>
      <c r="D137" s="345">
        <v>10681989.34</v>
      </c>
      <c r="E137" s="345">
        <v>42251365.340000004</v>
      </c>
      <c r="F137" s="345">
        <v>35736280.049999997</v>
      </c>
      <c r="G137" s="345">
        <v>17197074.629999999</v>
      </c>
    </row>
    <row r="138" spans="2:7">
      <c r="B138" s="378" t="s">
        <v>1699</v>
      </c>
      <c r="C138" s="379" t="s">
        <v>1700</v>
      </c>
      <c r="D138" s="345">
        <v>4641009.9000000004</v>
      </c>
      <c r="E138" s="345">
        <v>969389.27</v>
      </c>
      <c r="F138" s="345">
        <v>0</v>
      </c>
      <c r="G138" s="345">
        <v>5610399.1699999999</v>
      </c>
    </row>
    <row r="139" spans="2:7">
      <c r="B139" s="378" t="s">
        <v>1701</v>
      </c>
      <c r="C139" s="379" t="s">
        <v>1702</v>
      </c>
      <c r="D139" s="345">
        <v>1435642.85</v>
      </c>
      <c r="E139" s="345">
        <v>1425029.86</v>
      </c>
      <c r="F139" s="345">
        <v>2860672.71</v>
      </c>
      <c r="G139" s="345">
        <v>0</v>
      </c>
    </row>
    <row r="140" spans="2:7">
      <c r="B140" s="378" t="s">
        <v>1703</v>
      </c>
      <c r="C140" s="379" t="s">
        <v>1704</v>
      </c>
      <c r="D140" s="345">
        <v>82279475.969999999</v>
      </c>
      <c r="E140" s="345">
        <v>29930372.98</v>
      </c>
      <c r="F140" s="345">
        <v>23645312.640000001</v>
      </c>
      <c r="G140" s="345">
        <v>88564536.310000002</v>
      </c>
    </row>
    <row r="141" spans="2:7">
      <c r="B141" s="378" t="s">
        <v>1705</v>
      </c>
      <c r="C141" s="379" t="s">
        <v>1706</v>
      </c>
      <c r="D141" s="345">
        <v>131593242.97</v>
      </c>
      <c r="E141" s="345">
        <v>174196780.59999999</v>
      </c>
      <c r="F141" s="345">
        <v>179255977.86000001</v>
      </c>
      <c r="G141" s="345">
        <v>126534045.70999999</v>
      </c>
    </row>
    <row r="142" spans="2:7">
      <c r="B142" s="378" t="s">
        <v>1707</v>
      </c>
      <c r="C142" s="379" t="s">
        <v>1708</v>
      </c>
      <c r="D142" s="345">
        <v>5060316.16</v>
      </c>
      <c r="E142" s="345">
        <v>3522556</v>
      </c>
      <c r="F142" s="345">
        <v>4516517.68</v>
      </c>
      <c r="G142" s="345">
        <v>4066354.48</v>
      </c>
    </row>
    <row r="143" spans="2:7">
      <c r="B143" s="378" t="s">
        <v>1709</v>
      </c>
      <c r="C143" s="379" t="s">
        <v>1710</v>
      </c>
      <c r="D143" s="345">
        <v>16257078.109999999</v>
      </c>
      <c r="E143" s="345">
        <v>23642913.789999999</v>
      </c>
      <c r="F143" s="345">
        <v>29182116.02</v>
      </c>
      <c r="G143" s="345">
        <v>10717875.880000001</v>
      </c>
    </row>
    <row r="144" spans="2:7">
      <c r="B144" s="378" t="s">
        <v>1711</v>
      </c>
      <c r="C144" s="379" t="s">
        <v>1712</v>
      </c>
      <c r="D144" s="345">
        <v>229821475.18000001</v>
      </c>
      <c r="E144" s="345">
        <v>251446687.12</v>
      </c>
      <c r="F144" s="345">
        <v>205837395.18000001</v>
      </c>
      <c r="G144" s="345">
        <v>275430767.12</v>
      </c>
    </row>
    <row r="145" spans="2:7">
      <c r="B145" s="378" t="s">
        <v>1713</v>
      </c>
      <c r="C145" s="379" t="s">
        <v>1714</v>
      </c>
      <c r="D145" s="345">
        <v>20197047.41</v>
      </c>
      <c r="E145" s="345">
        <v>15718811.5</v>
      </c>
      <c r="F145" s="345">
        <v>14358889.09</v>
      </c>
      <c r="G145" s="345">
        <v>21556969.82</v>
      </c>
    </row>
    <row r="146" spans="2:7">
      <c r="B146" s="378" t="s">
        <v>1715</v>
      </c>
      <c r="C146" s="379" t="s">
        <v>1716</v>
      </c>
      <c r="D146" s="345">
        <v>13247250.970000001</v>
      </c>
      <c r="E146" s="345">
        <v>115194160.58</v>
      </c>
      <c r="F146" s="345">
        <v>82477479.400000006</v>
      </c>
      <c r="G146" s="345">
        <v>45963932.149999999</v>
      </c>
    </row>
    <row r="147" spans="2:7">
      <c r="B147" s="378" t="s">
        <v>1717</v>
      </c>
      <c r="C147" s="379" t="s">
        <v>1718</v>
      </c>
      <c r="D147" s="345">
        <v>877015.87</v>
      </c>
      <c r="E147" s="345">
        <v>881083.16</v>
      </c>
      <c r="F147" s="345">
        <v>1758099.03</v>
      </c>
      <c r="G147" s="345">
        <v>0</v>
      </c>
    </row>
    <row r="148" spans="2:7">
      <c r="B148" s="378" t="s">
        <v>1719</v>
      </c>
      <c r="C148" s="379" t="s">
        <v>1720</v>
      </c>
      <c r="D148" s="345">
        <v>145767.42000000001</v>
      </c>
      <c r="E148" s="345">
        <v>91657</v>
      </c>
      <c r="F148" s="345">
        <v>82001.100000000006</v>
      </c>
      <c r="G148" s="345">
        <v>155423.32</v>
      </c>
    </row>
    <row r="149" spans="2:7">
      <c r="B149" s="378" t="s">
        <v>1721</v>
      </c>
      <c r="C149" s="379" t="s">
        <v>1722</v>
      </c>
      <c r="D149" s="345">
        <v>110025373.45</v>
      </c>
      <c r="E149" s="345">
        <v>110319496.06</v>
      </c>
      <c r="F149" s="345">
        <v>25416274.359999999</v>
      </c>
      <c r="G149" s="345">
        <v>194928595.15000001</v>
      </c>
    </row>
    <row r="150" spans="2:7">
      <c r="B150" s="378" t="s">
        <v>1723</v>
      </c>
      <c r="C150" s="379" t="s">
        <v>1724</v>
      </c>
      <c r="D150" s="345">
        <v>849700.93</v>
      </c>
      <c r="E150" s="345">
        <v>265840.25</v>
      </c>
      <c r="F150" s="345">
        <v>327423.65000000002</v>
      </c>
      <c r="G150" s="345">
        <v>788117.53</v>
      </c>
    </row>
    <row r="151" spans="2:7">
      <c r="B151" s="378" t="s">
        <v>2266</v>
      </c>
      <c r="C151" s="379" t="s">
        <v>2267</v>
      </c>
      <c r="D151" s="345">
        <v>49153.41</v>
      </c>
      <c r="E151" s="345">
        <v>0</v>
      </c>
      <c r="F151" s="345">
        <v>0</v>
      </c>
      <c r="G151" s="345">
        <v>49153.41</v>
      </c>
    </row>
    <row r="152" spans="2:7">
      <c r="B152" s="378" t="s">
        <v>1725</v>
      </c>
      <c r="C152" s="379" t="s">
        <v>1726</v>
      </c>
      <c r="D152" s="345">
        <v>1148543.6299999999</v>
      </c>
      <c r="E152" s="345">
        <v>0</v>
      </c>
      <c r="F152" s="345">
        <v>0</v>
      </c>
      <c r="G152" s="345">
        <v>1148543.6299999999</v>
      </c>
    </row>
    <row r="153" spans="2:7">
      <c r="B153" s="378" t="s">
        <v>1727</v>
      </c>
      <c r="C153" s="379" t="s">
        <v>1728</v>
      </c>
      <c r="D153" s="345">
        <v>117994214.23</v>
      </c>
      <c r="E153" s="345">
        <v>2098116.88</v>
      </c>
      <c r="F153" s="345">
        <v>11771470.35</v>
      </c>
      <c r="G153" s="345">
        <v>108320860.76000001</v>
      </c>
    </row>
    <row r="154" spans="2:7">
      <c r="B154" s="378" t="s">
        <v>1729</v>
      </c>
      <c r="C154" s="379" t="s">
        <v>1730</v>
      </c>
      <c r="D154" s="345">
        <v>16965425.52</v>
      </c>
      <c r="E154" s="345">
        <v>9777397.2599999998</v>
      </c>
      <c r="F154" s="345">
        <v>8907508.5299999993</v>
      </c>
      <c r="G154" s="345">
        <v>17835314.25</v>
      </c>
    </row>
    <row r="155" spans="2:7" ht="30">
      <c r="B155" s="378" t="s">
        <v>1731</v>
      </c>
      <c r="C155" s="379" t="s">
        <v>2479</v>
      </c>
      <c r="D155" s="345">
        <v>272917.84999999998</v>
      </c>
      <c r="E155" s="345">
        <v>577164</v>
      </c>
      <c r="F155" s="345">
        <v>558401.84</v>
      </c>
      <c r="G155" s="345">
        <v>291680.01</v>
      </c>
    </row>
    <row r="156" spans="2:7">
      <c r="B156" s="378" t="s">
        <v>1732</v>
      </c>
      <c r="C156" s="379" t="s">
        <v>2480</v>
      </c>
      <c r="D156" s="345">
        <v>2550871.2599999998</v>
      </c>
      <c r="E156" s="345">
        <v>6568330.9699999997</v>
      </c>
      <c r="F156" s="345">
        <v>6381040.4400000004</v>
      </c>
      <c r="G156" s="345">
        <v>2738161.79</v>
      </c>
    </row>
    <row r="157" spans="2:7">
      <c r="B157" s="378" t="s">
        <v>1733</v>
      </c>
      <c r="C157" s="379" t="s">
        <v>2481</v>
      </c>
      <c r="D157" s="345">
        <v>9225729.8300000001</v>
      </c>
      <c r="E157" s="345">
        <v>27084695.73</v>
      </c>
      <c r="F157" s="345">
        <v>18731115.760000002</v>
      </c>
      <c r="G157" s="345">
        <v>17579309.800000001</v>
      </c>
    </row>
    <row r="158" spans="2:7">
      <c r="B158" s="378" t="s">
        <v>1734</v>
      </c>
      <c r="C158" s="380" t="s">
        <v>2531</v>
      </c>
      <c r="D158" s="345">
        <v>95774694.019999996</v>
      </c>
      <c r="E158" s="345">
        <v>88176395.030000001</v>
      </c>
      <c r="F158" s="345">
        <v>56502588.369999997</v>
      </c>
      <c r="G158" s="345">
        <v>127448500.68000001</v>
      </c>
    </row>
    <row r="159" spans="2:7">
      <c r="B159" s="378" t="s">
        <v>2482</v>
      </c>
      <c r="C159" s="379" t="s">
        <v>2483</v>
      </c>
      <c r="D159" s="345">
        <v>0</v>
      </c>
      <c r="E159" s="345">
        <v>55</v>
      </c>
      <c r="F159" s="345">
        <v>0</v>
      </c>
      <c r="G159" s="345">
        <v>55</v>
      </c>
    </row>
    <row r="160" spans="2:7">
      <c r="B160" s="378" t="s">
        <v>1735</v>
      </c>
      <c r="C160" s="379" t="s">
        <v>2484</v>
      </c>
      <c r="D160" s="345">
        <v>6419581.2199999997</v>
      </c>
      <c r="E160" s="345">
        <v>23324656.5</v>
      </c>
      <c r="F160" s="345">
        <v>19009254.989999998</v>
      </c>
      <c r="G160" s="345">
        <v>10734982.73</v>
      </c>
    </row>
    <row r="161" spans="2:7">
      <c r="B161" s="378" t="s">
        <v>1736</v>
      </c>
      <c r="C161" s="379" t="s">
        <v>2523</v>
      </c>
      <c r="D161" s="345">
        <v>5883807.7999999998</v>
      </c>
      <c r="E161" s="345">
        <v>2162306.9900000002</v>
      </c>
      <c r="F161" s="345">
        <v>248139.69</v>
      </c>
      <c r="G161" s="345">
        <v>7797975.0999999996</v>
      </c>
    </row>
    <row r="162" spans="2:7">
      <c r="B162" s="378" t="s">
        <v>1737</v>
      </c>
      <c r="C162" s="379" t="s">
        <v>1738</v>
      </c>
      <c r="D162" s="345">
        <v>0</v>
      </c>
      <c r="E162" s="345">
        <v>3250000</v>
      </c>
      <c r="F162" s="345">
        <v>3250000</v>
      </c>
      <c r="G162" s="345">
        <v>0</v>
      </c>
    </row>
    <row r="163" spans="2:7">
      <c r="B163" s="378" t="s">
        <v>1739</v>
      </c>
      <c r="C163" s="379" t="s">
        <v>1740</v>
      </c>
      <c r="D163" s="345">
        <v>42989608.579999998</v>
      </c>
      <c r="E163" s="345">
        <v>90010543.040000007</v>
      </c>
      <c r="F163" s="345">
        <v>48941634.840000004</v>
      </c>
      <c r="G163" s="345">
        <v>84058516.780000001</v>
      </c>
    </row>
    <row r="164" spans="2:7">
      <c r="B164" s="378" t="s">
        <v>1741</v>
      </c>
      <c r="C164" s="379" t="s">
        <v>1742</v>
      </c>
      <c r="D164" s="345">
        <v>10219489.18</v>
      </c>
      <c r="E164" s="345">
        <v>12337948.33</v>
      </c>
      <c r="F164" s="345">
        <v>8924466.1899999995</v>
      </c>
      <c r="G164" s="345">
        <v>13632971.32</v>
      </c>
    </row>
    <row r="165" spans="2:7">
      <c r="B165" s="378" t="s">
        <v>1743</v>
      </c>
      <c r="C165" s="379" t="s">
        <v>1744</v>
      </c>
      <c r="D165" s="345">
        <v>304063726.5</v>
      </c>
      <c r="E165" s="345">
        <v>33334341.600000001</v>
      </c>
      <c r="F165" s="345">
        <v>172996221.38999999</v>
      </c>
      <c r="G165" s="345">
        <v>164401846.71000001</v>
      </c>
    </row>
    <row r="166" spans="2:7">
      <c r="B166" s="378" t="s">
        <v>1745</v>
      </c>
      <c r="C166" s="379" t="s">
        <v>2485</v>
      </c>
      <c r="D166" s="345">
        <v>38695.040000000001</v>
      </c>
      <c r="E166" s="345">
        <v>188071.21</v>
      </c>
      <c r="F166" s="345">
        <v>0</v>
      </c>
      <c r="G166" s="345">
        <v>226766.25</v>
      </c>
    </row>
    <row r="167" spans="2:7">
      <c r="B167" s="378" t="s">
        <v>2486</v>
      </c>
      <c r="C167" s="379" t="s">
        <v>2487</v>
      </c>
      <c r="D167" s="345">
        <v>0</v>
      </c>
      <c r="E167" s="345">
        <v>1213.44</v>
      </c>
      <c r="F167" s="345">
        <v>0</v>
      </c>
      <c r="G167" s="345">
        <v>1213.44</v>
      </c>
    </row>
    <row r="168" spans="2:7">
      <c r="B168" s="378" t="s">
        <v>2488</v>
      </c>
      <c r="C168" s="379" t="s">
        <v>2489</v>
      </c>
      <c r="D168" s="345">
        <v>0</v>
      </c>
      <c r="E168" s="345">
        <v>427459.65</v>
      </c>
      <c r="F168" s="345">
        <v>0</v>
      </c>
      <c r="G168" s="345">
        <v>427459.65</v>
      </c>
    </row>
    <row r="169" spans="2:7">
      <c r="B169" s="378" t="s">
        <v>2490</v>
      </c>
      <c r="C169" s="379" t="s">
        <v>2491</v>
      </c>
      <c r="D169" s="345">
        <v>0</v>
      </c>
      <c r="E169" s="345">
        <v>1000000</v>
      </c>
      <c r="F169" s="345">
        <v>38624.949999999997</v>
      </c>
      <c r="G169" s="345">
        <v>961375.05</v>
      </c>
    </row>
    <row r="170" spans="2:7">
      <c r="B170" s="378" t="s">
        <v>2492</v>
      </c>
      <c r="C170" s="379" t="s">
        <v>2493</v>
      </c>
      <c r="D170" s="345">
        <v>0</v>
      </c>
      <c r="E170" s="345">
        <v>16702</v>
      </c>
      <c r="F170" s="345">
        <v>57.2</v>
      </c>
      <c r="G170" s="345">
        <v>16644.8</v>
      </c>
    </row>
    <row r="171" spans="2:7">
      <c r="B171" s="378" t="s">
        <v>2494</v>
      </c>
      <c r="C171" s="379" t="s">
        <v>2495</v>
      </c>
      <c r="D171" s="345">
        <v>0</v>
      </c>
      <c r="E171" s="345">
        <v>2144364.2799999998</v>
      </c>
      <c r="F171" s="345">
        <v>0</v>
      </c>
      <c r="G171" s="345">
        <v>2144364.2799999998</v>
      </c>
    </row>
    <row r="172" spans="2:7">
      <c r="B172" s="378" t="s">
        <v>2496</v>
      </c>
      <c r="C172" s="379" t="s">
        <v>2497</v>
      </c>
      <c r="D172" s="345">
        <v>0</v>
      </c>
      <c r="E172" s="345">
        <v>30198743.32</v>
      </c>
      <c r="F172" s="345">
        <v>2671023.8199999998</v>
      </c>
      <c r="G172" s="345">
        <v>27527719.5</v>
      </c>
    </row>
    <row r="173" spans="2:7" ht="30">
      <c r="B173" s="381"/>
      <c r="C173" s="382" t="s">
        <v>1746</v>
      </c>
      <c r="D173" s="334">
        <v>5238141159.3700008</v>
      </c>
      <c r="E173" s="334">
        <v>8363673574.1199989</v>
      </c>
      <c r="F173" s="383">
        <v>8120119255.2299976</v>
      </c>
      <c r="G173" s="383">
        <v>5481695478.2599955</v>
      </c>
    </row>
    <row r="174" spans="2:7" ht="31.5" customHeight="1">
      <c r="B174" s="384" t="s">
        <v>1747</v>
      </c>
      <c r="C174" s="375"/>
      <c r="D174" s="345"/>
      <c r="E174" s="345"/>
      <c r="F174" s="345"/>
      <c r="G174" s="345"/>
    </row>
    <row r="175" spans="2:7">
      <c r="B175" s="362" t="s">
        <v>1796</v>
      </c>
      <c r="C175" s="363" t="s">
        <v>1797</v>
      </c>
      <c r="D175" s="365">
        <v>53430898.840000004</v>
      </c>
      <c r="E175" s="365">
        <v>118953495.86</v>
      </c>
      <c r="F175" s="365">
        <v>109141845.31</v>
      </c>
      <c r="G175" s="365">
        <v>63242549.390000001</v>
      </c>
    </row>
    <row r="176" spans="2:7">
      <c r="B176" s="362" t="s">
        <v>1806</v>
      </c>
      <c r="C176" s="363" t="s">
        <v>1807</v>
      </c>
      <c r="D176" s="332">
        <v>9672692.3100000005</v>
      </c>
      <c r="E176" s="332">
        <v>1328419.6499999999</v>
      </c>
      <c r="F176" s="332">
        <v>209590.96</v>
      </c>
      <c r="G176" s="332">
        <v>10791521</v>
      </c>
    </row>
    <row r="177" spans="1:7">
      <c r="B177" s="362" t="s">
        <v>1830</v>
      </c>
      <c r="C177" s="363" t="s">
        <v>1831</v>
      </c>
      <c r="D177" s="332">
        <v>61312.08</v>
      </c>
      <c r="E177" s="332">
        <v>2113127.4900000002</v>
      </c>
      <c r="F177" s="332">
        <v>2111704.06</v>
      </c>
      <c r="G177" s="332">
        <v>62735.51</v>
      </c>
    </row>
    <row r="178" spans="1:7" ht="30">
      <c r="B178" s="381"/>
      <c r="C178" s="382" t="s">
        <v>1935</v>
      </c>
      <c r="D178" s="334">
        <v>63164903.230000004</v>
      </c>
      <c r="E178" s="334">
        <v>122395043</v>
      </c>
      <c r="F178" s="334">
        <v>111463140.33</v>
      </c>
      <c r="G178" s="334">
        <v>74096805.900000006</v>
      </c>
    </row>
    <row r="179" spans="1:7" ht="31.5" customHeight="1">
      <c r="B179" s="384" t="s">
        <v>1936</v>
      </c>
      <c r="C179" s="375"/>
      <c r="D179" s="345"/>
      <c r="E179" s="345"/>
      <c r="F179" s="345"/>
      <c r="G179" s="345"/>
    </row>
    <row r="180" spans="1:7" collapsed="1">
      <c r="A180" s="256"/>
      <c r="B180" s="381" t="s">
        <v>1937</v>
      </c>
      <c r="C180" s="382" t="s">
        <v>1938</v>
      </c>
      <c r="D180" s="345">
        <v>0</v>
      </c>
      <c r="E180" s="345">
        <v>891458869.71000004</v>
      </c>
      <c r="F180" s="345">
        <v>891458869.71000004</v>
      </c>
      <c r="G180" s="345">
        <v>0</v>
      </c>
    </row>
    <row r="181" spans="1:7">
      <c r="A181" s="322"/>
      <c r="B181" s="374" t="s">
        <v>1939</v>
      </c>
      <c r="C181" s="375" t="s">
        <v>1940</v>
      </c>
      <c r="D181" s="332">
        <v>5961046.5</v>
      </c>
      <c r="E181" s="332">
        <v>916610757.45000005</v>
      </c>
      <c r="F181" s="332">
        <v>916926965.47000003</v>
      </c>
      <c r="G181" s="332">
        <v>5644838.4800000004</v>
      </c>
    </row>
    <row r="182" spans="1:7">
      <c r="A182" s="322"/>
      <c r="B182" s="362" t="s">
        <v>1941</v>
      </c>
      <c r="C182" s="363" t="s">
        <v>1942</v>
      </c>
      <c r="D182" s="345">
        <v>0</v>
      </c>
      <c r="E182" s="345">
        <v>23555.01</v>
      </c>
      <c r="F182" s="345">
        <v>23555.01</v>
      </c>
      <c r="G182" s="345">
        <v>0</v>
      </c>
    </row>
    <row r="183" spans="1:7">
      <c r="B183" s="362" t="s">
        <v>1943</v>
      </c>
      <c r="C183" s="363" t="s">
        <v>1944</v>
      </c>
      <c r="D183" s="345">
        <v>139520.59</v>
      </c>
      <c r="E183" s="345">
        <v>10461665.289999999</v>
      </c>
      <c r="F183" s="345">
        <v>10474411.1</v>
      </c>
      <c r="G183" s="345">
        <v>126774.78</v>
      </c>
    </row>
    <row r="184" spans="1:7">
      <c r="B184" s="362" t="s">
        <v>1945</v>
      </c>
      <c r="C184" s="363" t="s">
        <v>1946</v>
      </c>
      <c r="D184" s="345">
        <v>10512320.029999999</v>
      </c>
      <c r="E184" s="345">
        <v>220865212.88</v>
      </c>
      <c r="F184" s="345">
        <v>211467552.33000001</v>
      </c>
      <c r="G184" s="345">
        <v>19909980.579999998</v>
      </c>
    </row>
    <row r="185" spans="1:7" ht="31.5" customHeight="1">
      <c r="A185" s="256"/>
      <c r="B185" s="362" t="s">
        <v>1947</v>
      </c>
      <c r="C185" s="363" t="s">
        <v>1948</v>
      </c>
      <c r="D185" s="345">
        <v>9568376.0600000005</v>
      </c>
      <c r="E185" s="345">
        <v>3150678235.54</v>
      </c>
      <c r="F185" s="345">
        <v>3148052858.5599999</v>
      </c>
      <c r="G185" s="345">
        <v>12193753.039999999</v>
      </c>
    </row>
    <row r="186" spans="1:7">
      <c r="B186" s="362" t="s">
        <v>1949</v>
      </c>
      <c r="C186" s="363" t="s">
        <v>1950</v>
      </c>
      <c r="D186" s="345">
        <v>0</v>
      </c>
      <c r="E186" s="345">
        <v>2044307789.26</v>
      </c>
      <c r="F186" s="345">
        <v>2044307789.26</v>
      </c>
      <c r="G186" s="345">
        <v>0</v>
      </c>
    </row>
    <row r="187" spans="1:7">
      <c r="B187" s="362" t="s">
        <v>1951</v>
      </c>
      <c r="C187" s="363" t="s">
        <v>1952</v>
      </c>
      <c r="D187" s="345">
        <v>666247.15</v>
      </c>
      <c r="E187" s="345">
        <v>606172.92000000004</v>
      </c>
      <c r="F187" s="345">
        <v>1124260.27</v>
      </c>
      <c r="G187" s="345">
        <v>148159.79999999999</v>
      </c>
    </row>
    <row r="188" spans="1:7">
      <c r="B188" s="362" t="s">
        <v>1953</v>
      </c>
      <c r="C188" s="363" t="s">
        <v>1954</v>
      </c>
      <c r="D188" s="345">
        <v>2697072.76</v>
      </c>
      <c r="E188" s="345">
        <v>3759945.52</v>
      </c>
      <c r="F188" s="345">
        <v>1312406.3500000001</v>
      </c>
      <c r="G188" s="345">
        <v>5144611.93</v>
      </c>
    </row>
    <row r="189" spans="1:7">
      <c r="B189" s="362" t="s">
        <v>2268</v>
      </c>
      <c r="C189" s="363" t="s">
        <v>2269</v>
      </c>
      <c r="D189" s="345">
        <v>8706.2900000000009</v>
      </c>
      <c r="E189" s="345">
        <v>8706.9699999999993</v>
      </c>
      <c r="F189" s="345">
        <v>8706.9699999999993</v>
      </c>
      <c r="G189" s="345">
        <v>8706.2900000000009</v>
      </c>
    </row>
    <row r="190" spans="1:7">
      <c r="B190" s="362" t="s">
        <v>1955</v>
      </c>
      <c r="C190" s="363" t="s">
        <v>1956</v>
      </c>
      <c r="D190" s="345">
        <v>22907184.789999999</v>
      </c>
      <c r="E190" s="345">
        <v>92169442.340000004</v>
      </c>
      <c r="F190" s="345">
        <v>105593905.19</v>
      </c>
      <c r="G190" s="345">
        <v>9482721.9399999995</v>
      </c>
    </row>
    <row r="191" spans="1:7">
      <c r="B191" s="362" t="s">
        <v>1957</v>
      </c>
      <c r="C191" s="363" t="s">
        <v>1958</v>
      </c>
      <c r="D191" s="345">
        <v>47487550.670000002</v>
      </c>
      <c r="E191" s="345">
        <v>403789909.31999999</v>
      </c>
      <c r="F191" s="345">
        <v>416860830.38999999</v>
      </c>
      <c r="G191" s="345">
        <v>34416629.600000001</v>
      </c>
    </row>
    <row r="192" spans="1:7">
      <c r="B192" s="378" t="s">
        <v>1961</v>
      </c>
      <c r="C192" s="363" t="s">
        <v>1962</v>
      </c>
      <c r="D192" s="345">
        <v>48636327.850000001</v>
      </c>
      <c r="E192" s="345">
        <v>207498486.93000001</v>
      </c>
      <c r="F192" s="345">
        <v>217095689.91999999</v>
      </c>
      <c r="G192" s="345">
        <v>39039124.859999999</v>
      </c>
    </row>
    <row r="193" spans="2:7">
      <c r="B193" s="362" t="s">
        <v>1963</v>
      </c>
      <c r="C193" s="363" t="s">
        <v>1964</v>
      </c>
      <c r="D193" s="345">
        <v>4545311.16</v>
      </c>
      <c r="E193" s="345">
        <v>59567223.18</v>
      </c>
      <c r="F193" s="345">
        <v>57037783.899999999</v>
      </c>
      <c r="G193" s="345">
        <v>7074750.4400000004</v>
      </c>
    </row>
    <row r="194" spans="2:7">
      <c r="B194" s="362" t="s">
        <v>1965</v>
      </c>
      <c r="C194" s="363" t="s">
        <v>1966</v>
      </c>
      <c r="D194" s="345">
        <v>412815.02</v>
      </c>
      <c r="E194" s="345">
        <v>0</v>
      </c>
      <c r="F194" s="345">
        <v>0</v>
      </c>
      <c r="G194" s="345">
        <v>412815.02</v>
      </c>
    </row>
    <row r="195" spans="2:7">
      <c r="B195" s="362" t="s">
        <v>1967</v>
      </c>
      <c r="C195" s="363" t="s">
        <v>1968</v>
      </c>
      <c r="D195" s="345">
        <v>55773428.479999997</v>
      </c>
      <c r="E195" s="345">
        <v>2239051495.1999998</v>
      </c>
      <c r="F195" s="345">
        <v>2264314776.1300001</v>
      </c>
      <c r="G195" s="345">
        <v>30510147.550000001</v>
      </c>
    </row>
    <row r="196" spans="2:7">
      <c r="B196" s="362" t="s">
        <v>1969</v>
      </c>
      <c r="C196" s="363" t="s">
        <v>1970</v>
      </c>
      <c r="D196" s="345">
        <v>5932521.7300000004</v>
      </c>
      <c r="E196" s="345">
        <v>8600443.7699999996</v>
      </c>
      <c r="F196" s="345">
        <v>6641772.6500000004</v>
      </c>
      <c r="G196" s="345">
        <v>7891192.8499999996</v>
      </c>
    </row>
    <row r="197" spans="2:7">
      <c r="B197" s="362" t="s">
        <v>1971</v>
      </c>
      <c r="C197" s="363" t="s">
        <v>1972</v>
      </c>
      <c r="D197" s="345">
        <v>3416304.43</v>
      </c>
      <c r="E197" s="345">
        <v>74137723.890000001</v>
      </c>
      <c r="F197" s="345">
        <v>72990287.290000007</v>
      </c>
      <c r="G197" s="345">
        <v>4563741.03</v>
      </c>
    </row>
    <row r="198" spans="2:7">
      <c r="B198" s="362" t="s">
        <v>1973</v>
      </c>
      <c r="C198" s="363" t="s">
        <v>1974</v>
      </c>
      <c r="D198" s="345">
        <v>4080380.66</v>
      </c>
      <c r="E198" s="345">
        <v>23391743.469999999</v>
      </c>
      <c r="F198" s="345">
        <v>1445197.38</v>
      </c>
      <c r="G198" s="345">
        <v>26026926.75</v>
      </c>
    </row>
    <row r="199" spans="2:7">
      <c r="B199" s="362" t="s">
        <v>1975</v>
      </c>
      <c r="C199" s="363" t="s">
        <v>2502</v>
      </c>
      <c r="D199" s="345">
        <v>8091609.7999999998</v>
      </c>
      <c r="E199" s="345">
        <v>2423741.9900000002</v>
      </c>
      <c r="F199" s="345">
        <v>10515351.789999999</v>
      </c>
      <c r="G199" s="345">
        <v>0</v>
      </c>
    </row>
    <row r="200" spans="2:7">
      <c r="B200" s="381"/>
      <c r="C200" s="382" t="s">
        <v>1976</v>
      </c>
      <c r="D200" s="334">
        <v>230836723.97</v>
      </c>
      <c r="E200" s="334">
        <v>10349411120.639999</v>
      </c>
      <c r="F200" s="334">
        <v>10377652969.670002</v>
      </c>
      <c r="G200" s="334">
        <v>202594874.94</v>
      </c>
    </row>
    <row r="201" spans="2:7" ht="31.5" customHeight="1">
      <c r="B201" s="384" t="s">
        <v>1977</v>
      </c>
      <c r="C201" s="375"/>
      <c r="D201" s="345"/>
      <c r="E201" s="345"/>
      <c r="F201" s="345"/>
      <c r="G201" s="345"/>
    </row>
    <row r="202" spans="2:7">
      <c r="B202" s="374" t="s">
        <v>1978</v>
      </c>
      <c r="C202" s="375" t="s">
        <v>1979</v>
      </c>
      <c r="D202" s="345">
        <v>30458106.789999999</v>
      </c>
      <c r="E202" s="345">
        <v>21077651344.139999</v>
      </c>
      <c r="F202" s="345">
        <v>21035153791.939999</v>
      </c>
      <c r="G202" s="345">
        <v>72955658.989999995</v>
      </c>
    </row>
    <row r="203" spans="2:7">
      <c r="B203" s="362" t="s">
        <v>1989</v>
      </c>
      <c r="C203" s="363" t="s">
        <v>2504</v>
      </c>
      <c r="D203" s="345">
        <v>518325.55</v>
      </c>
      <c r="E203" s="345">
        <v>11656121.390000001</v>
      </c>
      <c r="F203" s="345">
        <v>10162669.42</v>
      </c>
      <c r="G203" s="345">
        <v>2011777.52</v>
      </c>
    </row>
    <row r="204" spans="2:7">
      <c r="B204" s="381"/>
      <c r="C204" s="382" t="s">
        <v>2015</v>
      </c>
      <c r="D204" s="334">
        <v>30976432.34</v>
      </c>
      <c r="E204" s="334">
        <v>21089307465.529999</v>
      </c>
      <c r="F204" s="334">
        <v>21045316461.359997</v>
      </c>
      <c r="G204" s="334">
        <v>74967436.50999999</v>
      </c>
    </row>
    <row r="205" spans="2:7" ht="31.5" customHeight="1">
      <c r="B205" s="384" t="s">
        <v>2022</v>
      </c>
      <c r="C205" s="375"/>
      <c r="D205" s="345"/>
      <c r="E205" s="345"/>
      <c r="F205" s="345"/>
      <c r="G205" s="345"/>
    </row>
    <row r="206" spans="2:7">
      <c r="B206" s="381" t="s">
        <v>2137</v>
      </c>
      <c r="C206" s="382" t="s">
        <v>2138</v>
      </c>
      <c r="D206" s="345">
        <v>1204857.21</v>
      </c>
      <c r="E206" s="345">
        <v>377280.2</v>
      </c>
      <c r="F206" s="345">
        <v>398705.04</v>
      </c>
      <c r="G206" s="345">
        <v>1183432.3700000001</v>
      </c>
    </row>
    <row r="207" spans="2:7" ht="17.25" customHeight="1" collapsed="1">
      <c r="B207" s="381"/>
      <c r="C207" s="382" t="s">
        <v>2139</v>
      </c>
      <c r="D207" s="334">
        <v>1204857.21</v>
      </c>
      <c r="E207" s="334">
        <v>377280.2</v>
      </c>
      <c r="F207" s="334">
        <v>398705.04</v>
      </c>
      <c r="G207" s="334">
        <v>1183432.3700000001</v>
      </c>
    </row>
    <row r="208" spans="2:7" ht="31.5" customHeight="1">
      <c r="B208" s="384" t="s">
        <v>2172</v>
      </c>
      <c r="C208" s="375"/>
      <c r="D208" s="345"/>
      <c r="E208" s="345"/>
      <c r="F208" s="345"/>
      <c r="G208" s="345"/>
    </row>
    <row r="209" spans="1:7" ht="15.75" customHeight="1">
      <c r="B209" s="381" t="s">
        <v>2204</v>
      </c>
      <c r="C209" s="382" t="s">
        <v>2205</v>
      </c>
      <c r="D209" s="332">
        <v>9014942.0999999996</v>
      </c>
      <c r="E209" s="332">
        <v>111095710.97</v>
      </c>
      <c r="F209" s="332">
        <v>114461526.87</v>
      </c>
      <c r="G209" s="332">
        <v>5649126.2000000002</v>
      </c>
    </row>
    <row r="210" spans="1:7">
      <c r="B210" s="381" t="s">
        <v>2206</v>
      </c>
      <c r="C210" s="382" t="s">
        <v>2207</v>
      </c>
      <c r="D210" s="332">
        <v>4618493</v>
      </c>
      <c r="E210" s="332">
        <v>55902584.57</v>
      </c>
      <c r="F210" s="332">
        <v>57624581.450000003</v>
      </c>
      <c r="G210" s="332">
        <v>2896496.12</v>
      </c>
    </row>
    <row r="211" spans="1:7" ht="15.75" customHeight="1">
      <c r="B211" s="381" t="s">
        <v>2208</v>
      </c>
      <c r="C211" s="382" t="s">
        <v>2209</v>
      </c>
      <c r="D211" s="332">
        <v>5237574.54</v>
      </c>
      <c r="E211" s="332">
        <v>56774760.670000002</v>
      </c>
      <c r="F211" s="332">
        <v>58421638.759999998</v>
      </c>
      <c r="G211" s="332">
        <v>3590696.45</v>
      </c>
    </row>
    <row r="212" spans="1:7" ht="30">
      <c r="B212" s="381" t="s">
        <v>2210</v>
      </c>
      <c r="C212" s="382" t="s">
        <v>2211</v>
      </c>
      <c r="D212" s="332">
        <v>2496562.33</v>
      </c>
      <c r="E212" s="332">
        <v>3817253.3</v>
      </c>
      <c r="F212" s="332">
        <v>4147863.75</v>
      </c>
      <c r="G212" s="332">
        <v>2165951.88</v>
      </c>
    </row>
    <row r="213" spans="1:7" ht="30">
      <c r="B213" s="381" t="s">
        <v>2212</v>
      </c>
      <c r="C213" s="382" t="s">
        <v>2213</v>
      </c>
      <c r="D213" s="332">
        <v>58285.95</v>
      </c>
      <c r="E213" s="332">
        <v>2129526.7200000002</v>
      </c>
      <c r="F213" s="332">
        <v>1788511.52</v>
      </c>
      <c r="G213" s="332">
        <v>399301.15</v>
      </c>
    </row>
    <row r="214" spans="1:7" ht="15.75" customHeight="1" collapsed="1">
      <c r="B214" s="381" t="s">
        <v>2214</v>
      </c>
      <c r="C214" s="382" t="s">
        <v>2215</v>
      </c>
      <c r="D214" s="332">
        <v>3778748.93</v>
      </c>
      <c r="E214" s="332">
        <v>1979455.57</v>
      </c>
      <c r="F214" s="332">
        <v>3817859.04</v>
      </c>
      <c r="G214" s="332">
        <v>1940345.46</v>
      </c>
    </row>
    <row r="215" spans="1:7">
      <c r="B215" s="381"/>
      <c r="C215" s="382" t="s">
        <v>2216</v>
      </c>
      <c r="D215" s="367">
        <v>25204606.849999998</v>
      </c>
      <c r="E215" s="367">
        <v>231699291.79999998</v>
      </c>
      <c r="F215" s="367">
        <v>240261981.38999999</v>
      </c>
      <c r="G215" s="367">
        <v>16641917.259999998</v>
      </c>
    </row>
    <row r="216" spans="1:7" ht="31.5" customHeight="1">
      <c r="B216" s="385" t="s">
        <v>2270</v>
      </c>
      <c r="C216" s="382"/>
      <c r="D216" s="386">
        <v>5589528682.9700012</v>
      </c>
      <c r="E216" s="386">
        <v>40156863775.290009</v>
      </c>
      <c r="F216" s="386">
        <v>39895212513.019981</v>
      </c>
      <c r="G216" s="386">
        <v>5851179945.2399988</v>
      </c>
    </row>
    <row r="217" spans="1:7" ht="31.5" customHeight="1">
      <c r="B217" s="385" t="s">
        <v>2271</v>
      </c>
      <c r="C217" s="382"/>
      <c r="D217" s="386">
        <v>3509363665.4800014</v>
      </c>
      <c r="E217" s="386">
        <v>146230688578.45001</v>
      </c>
      <c r="F217" s="387">
        <v>145267156783.51999</v>
      </c>
      <c r="G217" s="387">
        <v>4472895460.4099989</v>
      </c>
    </row>
    <row r="218" spans="1:7" ht="31.5" customHeight="1">
      <c r="A218" s="307" t="s">
        <v>2272</v>
      </c>
      <c r="B218" s="374"/>
      <c r="C218" s="375"/>
      <c r="D218" s="388"/>
      <c r="E218" s="388"/>
      <c r="F218" s="388"/>
      <c r="G218" s="388"/>
    </row>
    <row r="219" spans="1:7" ht="31.5" customHeight="1">
      <c r="B219" s="384" t="s">
        <v>1426</v>
      </c>
      <c r="C219" s="375"/>
      <c r="D219" s="345"/>
      <c r="E219" s="345"/>
      <c r="F219" s="345"/>
      <c r="G219" s="345"/>
    </row>
    <row r="220" spans="1:7">
      <c r="B220" s="374" t="s">
        <v>1431</v>
      </c>
      <c r="C220" s="375" t="s">
        <v>1432</v>
      </c>
      <c r="D220" s="388">
        <v>51982163.07</v>
      </c>
      <c r="E220" s="388">
        <v>171815139.05000001</v>
      </c>
      <c r="F220" s="388">
        <v>124524087.40000001</v>
      </c>
      <c r="G220" s="388">
        <v>99273214.719999999</v>
      </c>
    </row>
    <row r="221" spans="1:7">
      <c r="B221" s="374" t="s">
        <v>1439</v>
      </c>
      <c r="C221" s="375" t="s">
        <v>1440</v>
      </c>
      <c r="D221" s="388">
        <v>3255575.02</v>
      </c>
      <c r="E221" s="388">
        <v>10270175.6</v>
      </c>
      <c r="F221" s="388">
        <v>13525750.619999999</v>
      </c>
      <c r="G221" s="388">
        <v>0</v>
      </c>
    </row>
    <row r="222" spans="1:7">
      <c r="B222" s="374" t="s">
        <v>1462</v>
      </c>
      <c r="C222" s="375" t="s">
        <v>2385</v>
      </c>
      <c r="D222" s="388">
        <v>4256684.97</v>
      </c>
      <c r="E222" s="388">
        <v>5073753</v>
      </c>
      <c r="F222" s="388">
        <v>4435749.04</v>
      </c>
      <c r="G222" s="388">
        <v>4894688.93</v>
      </c>
    </row>
    <row r="223" spans="1:7">
      <c r="B223" s="374" t="s">
        <v>2471</v>
      </c>
      <c r="C223" s="375" t="s">
        <v>2472</v>
      </c>
      <c r="D223" s="388">
        <v>0</v>
      </c>
      <c r="E223" s="388">
        <v>11082224.98</v>
      </c>
      <c r="F223" s="388">
        <v>11082224.98</v>
      </c>
      <c r="G223" s="388">
        <v>0</v>
      </c>
    </row>
    <row r="224" spans="1:7">
      <c r="A224" s="256"/>
      <c r="B224" s="374" t="s">
        <v>1465</v>
      </c>
      <c r="C224" s="375" t="s">
        <v>1466</v>
      </c>
      <c r="D224" s="388">
        <v>3527800.93</v>
      </c>
      <c r="E224" s="388">
        <v>5260288.82</v>
      </c>
      <c r="F224" s="388">
        <v>5427847.54</v>
      </c>
      <c r="G224" s="388">
        <v>3360242.21</v>
      </c>
    </row>
    <row r="225" spans="1:7">
      <c r="A225" s="256"/>
      <c r="B225" s="374" t="s">
        <v>1467</v>
      </c>
      <c r="C225" s="375" t="s">
        <v>1468</v>
      </c>
      <c r="D225" s="388">
        <v>30369839.809999999</v>
      </c>
      <c r="E225" s="388">
        <v>13641814.57</v>
      </c>
      <c r="F225" s="388">
        <v>27657006.140000001</v>
      </c>
      <c r="G225" s="388">
        <v>16354648.24</v>
      </c>
    </row>
    <row r="226" spans="1:7">
      <c r="A226" s="1"/>
      <c r="B226" s="374" t="s">
        <v>1469</v>
      </c>
      <c r="C226" s="375" t="s">
        <v>2473</v>
      </c>
      <c r="D226" s="388">
        <v>3289089.12</v>
      </c>
      <c r="E226" s="388">
        <v>16607389.16</v>
      </c>
      <c r="F226" s="388">
        <v>17465877.07</v>
      </c>
      <c r="G226" s="388">
        <v>2430601.21</v>
      </c>
    </row>
    <row r="227" spans="1:7">
      <c r="B227" s="374" t="s">
        <v>1564</v>
      </c>
      <c r="C227" s="375" t="s">
        <v>1565</v>
      </c>
      <c r="D227" s="388">
        <v>533523.42000000004</v>
      </c>
      <c r="E227" s="388">
        <v>4007130.52</v>
      </c>
      <c r="F227" s="388">
        <v>4540653.9400000004</v>
      </c>
      <c r="G227" s="388">
        <v>0</v>
      </c>
    </row>
    <row r="228" spans="1:7">
      <c r="A228" s="256"/>
      <c r="B228" s="374" t="s">
        <v>1566</v>
      </c>
      <c r="C228" s="375" t="s">
        <v>1567</v>
      </c>
      <c r="D228" s="388">
        <v>0</v>
      </c>
      <c r="E228" s="388">
        <v>1641074266.75</v>
      </c>
      <c r="F228" s="388">
        <v>1641074266.75</v>
      </c>
      <c r="G228" s="388">
        <v>0</v>
      </c>
    </row>
    <row r="229" spans="1:7">
      <c r="A229" s="322"/>
      <c r="B229" s="374" t="s">
        <v>2273</v>
      </c>
      <c r="C229" s="375" t="s">
        <v>2274</v>
      </c>
      <c r="D229" s="388">
        <v>47083053</v>
      </c>
      <c r="E229" s="388">
        <v>744423.89</v>
      </c>
      <c r="F229" s="388">
        <v>0</v>
      </c>
      <c r="G229" s="388">
        <v>47827476.890000001</v>
      </c>
    </row>
    <row r="230" spans="1:7">
      <c r="A230" s="322"/>
      <c r="B230" s="374" t="s">
        <v>2477</v>
      </c>
      <c r="C230" s="375" t="s">
        <v>2478</v>
      </c>
      <c r="D230" s="388">
        <v>0</v>
      </c>
      <c r="E230" s="388">
        <v>3691450.55</v>
      </c>
      <c r="F230" s="388">
        <v>1814282.58</v>
      </c>
      <c r="G230" s="388">
        <v>1877167.97</v>
      </c>
    </row>
    <row r="231" spans="1:7">
      <c r="A231" s="322"/>
      <c r="B231" s="374" t="s">
        <v>2275</v>
      </c>
      <c r="C231" s="375" t="s">
        <v>2276</v>
      </c>
      <c r="D231" s="388">
        <v>185784.88</v>
      </c>
      <c r="E231" s="388">
        <v>0</v>
      </c>
      <c r="F231" s="388">
        <v>185784.88</v>
      </c>
      <c r="G231" s="388">
        <v>0</v>
      </c>
    </row>
    <row r="232" spans="1:7">
      <c r="A232" s="322"/>
      <c r="B232" s="374" t="s">
        <v>1572</v>
      </c>
      <c r="C232" s="375" t="s">
        <v>2524</v>
      </c>
      <c r="D232" s="388">
        <v>28290763.350000001</v>
      </c>
      <c r="E232" s="388">
        <v>38281767.310000002</v>
      </c>
      <c r="F232" s="388">
        <v>32984947.579999998</v>
      </c>
      <c r="G232" s="388">
        <v>33587583.079999998</v>
      </c>
    </row>
    <row r="233" spans="1:7">
      <c r="A233" s="322"/>
      <c r="B233" s="381" t="s">
        <v>1573</v>
      </c>
      <c r="C233" s="375" t="s">
        <v>1574</v>
      </c>
      <c r="D233" s="365">
        <v>6405841.5999999996</v>
      </c>
      <c r="E233" s="365">
        <v>994387</v>
      </c>
      <c r="F233" s="365">
        <v>0</v>
      </c>
      <c r="G233" s="365">
        <v>7400228.5999999996</v>
      </c>
    </row>
    <row r="234" spans="1:7">
      <c r="A234" s="322"/>
      <c r="B234" s="374" t="s">
        <v>2277</v>
      </c>
      <c r="C234" s="375" t="s">
        <v>2278</v>
      </c>
      <c r="D234" s="345">
        <v>0.47</v>
      </c>
      <c r="E234" s="345">
        <v>4.2300000000000004</v>
      </c>
      <c r="F234" s="345">
        <v>4.2300000000000004</v>
      </c>
      <c r="G234" s="345">
        <v>0.47</v>
      </c>
    </row>
    <row r="235" spans="1:7">
      <c r="A235" s="322"/>
      <c r="B235" s="374" t="s">
        <v>1619</v>
      </c>
      <c r="C235" s="375" t="s">
        <v>1620</v>
      </c>
      <c r="D235" s="345">
        <v>10151.43</v>
      </c>
      <c r="E235" s="345">
        <v>40459.07</v>
      </c>
      <c r="F235" s="345">
        <v>0</v>
      </c>
      <c r="G235" s="345">
        <v>50610.5</v>
      </c>
    </row>
    <row r="236" spans="1:7" ht="30">
      <c r="A236" s="322"/>
      <c r="B236" s="374"/>
      <c r="C236" s="382" t="s">
        <v>1746</v>
      </c>
      <c r="D236" s="334">
        <v>179190271.06999999</v>
      </c>
      <c r="E236" s="334">
        <v>1922584674.5</v>
      </c>
      <c r="F236" s="334">
        <v>1884718482.75</v>
      </c>
      <c r="G236" s="334">
        <v>217056462.81999999</v>
      </c>
    </row>
    <row r="237" spans="1:7" ht="31.5" customHeight="1">
      <c r="B237" s="384" t="s">
        <v>1747</v>
      </c>
      <c r="C237" s="375"/>
      <c r="D237" s="345"/>
      <c r="E237" s="345"/>
      <c r="F237" s="345"/>
      <c r="G237" s="345"/>
    </row>
    <row r="238" spans="1:7">
      <c r="A238" s="256"/>
      <c r="B238" s="374" t="s">
        <v>1748</v>
      </c>
      <c r="C238" s="375" t="s">
        <v>1749</v>
      </c>
      <c r="D238" s="388">
        <v>29121887.75</v>
      </c>
      <c r="E238" s="388">
        <v>2242529296.29</v>
      </c>
      <c r="F238" s="388">
        <v>2250646722.96</v>
      </c>
      <c r="G238" s="388">
        <v>21004461.079999998</v>
      </c>
    </row>
    <row r="239" spans="1:7">
      <c r="A239" s="322"/>
      <c r="B239" s="374" t="s">
        <v>1750</v>
      </c>
      <c r="C239" s="375" t="s">
        <v>2498</v>
      </c>
      <c r="D239" s="332">
        <v>236617381.69</v>
      </c>
      <c r="E239" s="332">
        <v>1314643317.9100001</v>
      </c>
      <c r="F239" s="332">
        <v>607978547.38999999</v>
      </c>
      <c r="G239" s="332">
        <v>943282152.21000004</v>
      </c>
    </row>
    <row r="240" spans="1:7">
      <c r="A240" s="322"/>
      <c r="B240" s="374" t="s">
        <v>1751</v>
      </c>
      <c r="C240" s="375" t="s">
        <v>1752</v>
      </c>
      <c r="D240" s="332">
        <v>3595553698.1799998</v>
      </c>
      <c r="E240" s="332">
        <v>10426801768.57</v>
      </c>
      <c r="F240" s="332">
        <v>10368556511.360001</v>
      </c>
      <c r="G240" s="332">
        <v>3653798955.3899999</v>
      </c>
    </row>
    <row r="241" spans="2:7">
      <c r="B241" s="374" t="s">
        <v>1753</v>
      </c>
      <c r="C241" s="375" t="s">
        <v>1754</v>
      </c>
      <c r="D241" s="332">
        <v>201374760.31</v>
      </c>
      <c r="E241" s="332">
        <v>429570298.82999998</v>
      </c>
      <c r="F241" s="332">
        <v>421902155.25</v>
      </c>
      <c r="G241" s="332">
        <v>209042903.88999999</v>
      </c>
    </row>
    <row r="242" spans="2:7" collapsed="1">
      <c r="B242" s="374" t="s">
        <v>1755</v>
      </c>
      <c r="C242" s="375" t="s">
        <v>1756</v>
      </c>
      <c r="D242" s="332">
        <v>721209460.52999997</v>
      </c>
      <c r="E242" s="332">
        <v>1269796056.02</v>
      </c>
      <c r="F242" s="332">
        <v>1164082268.8800001</v>
      </c>
      <c r="G242" s="332">
        <v>826923247.66999996</v>
      </c>
    </row>
    <row r="243" spans="2:7">
      <c r="B243" s="374" t="s">
        <v>1757</v>
      </c>
      <c r="C243" s="375" t="s">
        <v>1758</v>
      </c>
      <c r="D243" s="332">
        <v>341196198.30000001</v>
      </c>
      <c r="E243" s="332">
        <v>1066459123.38</v>
      </c>
      <c r="F243" s="332">
        <v>1005518663.5700001</v>
      </c>
      <c r="G243" s="332">
        <v>402136658.11000001</v>
      </c>
    </row>
    <row r="244" spans="2:7">
      <c r="B244" s="374" t="s">
        <v>1759</v>
      </c>
      <c r="C244" s="375" t="s">
        <v>1760</v>
      </c>
      <c r="D244" s="332">
        <v>0</v>
      </c>
      <c r="E244" s="332">
        <v>7300000</v>
      </c>
      <c r="F244" s="332">
        <v>7300000</v>
      </c>
      <c r="G244" s="332">
        <v>0</v>
      </c>
    </row>
    <row r="245" spans="2:7">
      <c r="B245" s="374" t="s">
        <v>1761</v>
      </c>
      <c r="C245" s="375" t="s">
        <v>1762</v>
      </c>
      <c r="D245" s="332">
        <v>0</v>
      </c>
      <c r="E245" s="332">
        <v>156635975.78999999</v>
      </c>
      <c r="F245" s="332">
        <v>156635975.78999999</v>
      </c>
      <c r="G245" s="332">
        <v>0</v>
      </c>
    </row>
    <row r="246" spans="2:7">
      <c r="B246" s="374" t="s">
        <v>1763</v>
      </c>
      <c r="C246" s="375" t="s">
        <v>1764</v>
      </c>
      <c r="D246" s="332">
        <v>3496675</v>
      </c>
      <c r="E246" s="332">
        <v>85163198.859999999</v>
      </c>
      <c r="F246" s="332">
        <v>88659873.859999999</v>
      </c>
      <c r="G246" s="332">
        <v>0</v>
      </c>
    </row>
    <row r="247" spans="2:7">
      <c r="B247" s="374" t="s">
        <v>1765</v>
      </c>
      <c r="C247" s="375" t="s">
        <v>1766</v>
      </c>
      <c r="D247" s="332">
        <v>43031912</v>
      </c>
      <c r="E247" s="332">
        <v>88068882.25</v>
      </c>
      <c r="F247" s="332">
        <v>82672288.670000002</v>
      </c>
      <c r="G247" s="332">
        <v>48428505.579999998</v>
      </c>
    </row>
    <row r="248" spans="2:7">
      <c r="B248" s="374" t="s">
        <v>1767</v>
      </c>
      <c r="C248" s="375" t="s">
        <v>2526</v>
      </c>
      <c r="D248" s="332">
        <v>727401719.40999997</v>
      </c>
      <c r="E248" s="332">
        <v>9778265.6600000001</v>
      </c>
      <c r="F248" s="332">
        <v>298580224.42000002</v>
      </c>
      <c r="G248" s="332">
        <v>438599760.64999998</v>
      </c>
    </row>
    <row r="249" spans="2:7">
      <c r="B249" s="374" t="s">
        <v>1768</v>
      </c>
      <c r="C249" s="375" t="s">
        <v>1769</v>
      </c>
      <c r="D249" s="332">
        <v>395058.75</v>
      </c>
      <c r="E249" s="332">
        <v>3010834.36</v>
      </c>
      <c r="F249" s="332">
        <v>2978863.47</v>
      </c>
      <c r="G249" s="332">
        <v>427029.64</v>
      </c>
    </row>
    <row r="250" spans="2:7">
      <c r="B250" s="374" t="s">
        <v>1770</v>
      </c>
      <c r="C250" s="375" t="s">
        <v>1771</v>
      </c>
      <c r="D250" s="365">
        <v>11568.73</v>
      </c>
      <c r="E250" s="365">
        <v>29883920.649999999</v>
      </c>
      <c r="F250" s="365">
        <v>29884503.379999999</v>
      </c>
      <c r="G250" s="365">
        <v>10986</v>
      </c>
    </row>
    <row r="251" spans="2:7">
      <c r="B251" s="374" t="s">
        <v>1772</v>
      </c>
      <c r="C251" s="375" t="s">
        <v>1773</v>
      </c>
      <c r="D251" s="332">
        <v>9755753.2100000009</v>
      </c>
      <c r="E251" s="332">
        <v>12808278.609999999</v>
      </c>
      <c r="F251" s="332">
        <v>13783716.84</v>
      </c>
      <c r="G251" s="332">
        <v>8780314.9800000004</v>
      </c>
    </row>
    <row r="252" spans="2:7">
      <c r="B252" s="374" t="s">
        <v>1774</v>
      </c>
      <c r="C252" s="375" t="s">
        <v>1775</v>
      </c>
      <c r="D252" s="332">
        <v>221844021.80000001</v>
      </c>
      <c r="E252" s="332">
        <v>434210145.88999999</v>
      </c>
      <c r="F252" s="332">
        <v>443667515.38999999</v>
      </c>
      <c r="G252" s="332">
        <v>212386652.30000001</v>
      </c>
    </row>
    <row r="253" spans="2:7">
      <c r="B253" s="374" t="s">
        <v>1776</v>
      </c>
      <c r="C253" s="375" t="s">
        <v>1777</v>
      </c>
      <c r="D253" s="332">
        <v>959199239.34000003</v>
      </c>
      <c r="E253" s="332">
        <v>489857123.24000001</v>
      </c>
      <c r="F253" s="332">
        <v>880780863.40999997</v>
      </c>
      <c r="G253" s="332">
        <v>568275499.16999996</v>
      </c>
    </row>
    <row r="254" spans="2:7">
      <c r="B254" s="374" t="s">
        <v>1778</v>
      </c>
      <c r="C254" s="375" t="s">
        <v>1779</v>
      </c>
      <c r="D254" s="332">
        <v>78046963.450000003</v>
      </c>
      <c r="E254" s="332">
        <v>231152605.18000001</v>
      </c>
      <c r="F254" s="332">
        <v>217149988.22</v>
      </c>
      <c r="G254" s="332">
        <v>92049580.409999996</v>
      </c>
    </row>
    <row r="255" spans="2:7">
      <c r="B255" s="374" t="s">
        <v>1780</v>
      </c>
      <c r="C255" s="375" t="s">
        <v>1781</v>
      </c>
      <c r="D255" s="332">
        <v>29687868.210000001</v>
      </c>
      <c r="E255" s="332">
        <v>237198005.40000001</v>
      </c>
      <c r="F255" s="332">
        <v>241405551.27000001</v>
      </c>
      <c r="G255" s="332">
        <v>25480322.34</v>
      </c>
    </row>
    <row r="256" spans="2:7">
      <c r="B256" s="374" t="s">
        <v>1782</v>
      </c>
      <c r="C256" s="375" t="s">
        <v>1783</v>
      </c>
      <c r="D256" s="332">
        <v>38635.980000000003</v>
      </c>
      <c r="E256" s="332">
        <v>136737366.66</v>
      </c>
      <c r="F256" s="332">
        <v>136735205.05000001</v>
      </c>
      <c r="G256" s="332">
        <v>40797.589999999997</v>
      </c>
    </row>
    <row r="257" spans="2:7">
      <c r="B257" s="374" t="s">
        <v>1784</v>
      </c>
      <c r="C257" s="375" t="s">
        <v>1785</v>
      </c>
      <c r="D257" s="332">
        <v>63357121.659999996</v>
      </c>
      <c r="E257" s="332">
        <v>849074543.33000004</v>
      </c>
      <c r="F257" s="332">
        <v>842442826.07000005</v>
      </c>
      <c r="G257" s="332">
        <v>69988838.920000002</v>
      </c>
    </row>
    <row r="258" spans="2:7">
      <c r="B258" s="374" t="s">
        <v>1786</v>
      </c>
      <c r="C258" s="375" t="s">
        <v>1787</v>
      </c>
      <c r="D258" s="332">
        <v>8839778.3499999996</v>
      </c>
      <c r="E258" s="332">
        <v>121117191.43000001</v>
      </c>
      <c r="F258" s="332">
        <v>128997300.11</v>
      </c>
      <c r="G258" s="332">
        <v>959669.67</v>
      </c>
    </row>
    <row r="259" spans="2:7">
      <c r="B259" s="374" t="s">
        <v>1788</v>
      </c>
      <c r="C259" s="375" t="s">
        <v>1789</v>
      </c>
      <c r="D259" s="332">
        <v>210990.6</v>
      </c>
      <c r="E259" s="332">
        <v>1190033.29</v>
      </c>
      <c r="F259" s="332">
        <v>1172576.6100000001</v>
      </c>
      <c r="G259" s="332">
        <v>228447.28</v>
      </c>
    </row>
    <row r="260" spans="2:7">
      <c r="B260" s="374" t="s">
        <v>1790</v>
      </c>
      <c r="C260" s="375" t="s">
        <v>1791</v>
      </c>
      <c r="D260" s="332">
        <v>31342454.66</v>
      </c>
      <c r="E260" s="332">
        <v>60896647.07</v>
      </c>
      <c r="F260" s="332">
        <v>47725586.350000001</v>
      </c>
      <c r="G260" s="332">
        <v>44513515.380000003</v>
      </c>
    </row>
    <row r="261" spans="2:7">
      <c r="B261" s="374" t="s">
        <v>1792</v>
      </c>
      <c r="C261" s="375" t="s">
        <v>1793</v>
      </c>
      <c r="D261" s="332">
        <v>117493989.87</v>
      </c>
      <c r="E261" s="332">
        <v>260527078.90000001</v>
      </c>
      <c r="F261" s="332">
        <v>259215633.81999999</v>
      </c>
      <c r="G261" s="332">
        <v>118805434.95</v>
      </c>
    </row>
    <row r="262" spans="2:7">
      <c r="B262" s="374" t="s">
        <v>2279</v>
      </c>
      <c r="C262" s="375" t="s">
        <v>2280</v>
      </c>
      <c r="D262" s="332">
        <v>5506.98</v>
      </c>
      <c r="E262" s="332">
        <v>0</v>
      </c>
      <c r="F262" s="332">
        <v>0</v>
      </c>
      <c r="G262" s="332">
        <v>5506.98</v>
      </c>
    </row>
    <row r="263" spans="2:7">
      <c r="B263" s="374" t="s">
        <v>1794</v>
      </c>
      <c r="C263" s="375" t="s">
        <v>1795</v>
      </c>
      <c r="D263" s="332">
        <v>33.92</v>
      </c>
      <c r="E263" s="332">
        <v>1581567.23</v>
      </c>
      <c r="F263" s="332">
        <v>1581547.67</v>
      </c>
      <c r="G263" s="332">
        <v>53.48</v>
      </c>
    </row>
    <row r="264" spans="2:7">
      <c r="B264" s="374" t="s">
        <v>1798</v>
      </c>
      <c r="C264" s="375" t="s">
        <v>1799</v>
      </c>
      <c r="D264" s="332">
        <v>10300684.92</v>
      </c>
      <c r="E264" s="332">
        <v>18746275.84</v>
      </c>
      <c r="F264" s="332">
        <v>20388506.129999999</v>
      </c>
      <c r="G264" s="332">
        <v>8658454.6300000008</v>
      </c>
    </row>
    <row r="265" spans="2:7">
      <c r="B265" s="374" t="s">
        <v>1800</v>
      </c>
      <c r="C265" s="375" t="s">
        <v>1801</v>
      </c>
      <c r="D265" s="332">
        <v>5217942.0999999996</v>
      </c>
      <c r="E265" s="332">
        <v>9667884.1999999993</v>
      </c>
      <c r="F265" s="332">
        <v>9667884.1999999993</v>
      </c>
      <c r="G265" s="332">
        <v>5217942.0999999996</v>
      </c>
    </row>
    <row r="266" spans="2:7">
      <c r="B266" s="374" t="s">
        <v>1802</v>
      </c>
      <c r="C266" s="375" t="s">
        <v>1803</v>
      </c>
      <c r="D266" s="332">
        <v>26448</v>
      </c>
      <c r="E266" s="332">
        <v>22921.599999999999</v>
      </c>
      <c r="F266" s="332">
        <v>49369.599999999999</v>
      </c>
      <c r="G266" s="332">
        <v>0</v>
      </c>
    </row>
    <row r="267" spans="2:7">
      <c r="B267" s="374" t="s">
        <v>1804</v>
      </c>
      <c r="C267" s="375" t="s">
        <v>1805</v>
      </c>
      <c r="D267" s="332">
        <v>1728805.16</v>
      </c>
      <c r="E267" s="332">
        <v>3618084.92</v>
      </c>
      <c r="F267" s="332">
        <v>5018132.87</v>
      </c>
      <c r="G267" s="332">
        <v>328757.21000000002</v>
      </c>
    </row>
    <row r="268" spans="2:7">
      <c r="B268" s="374" t="s">
        <v>1808</v>
      </c>
      <c r="C268" s="375" t="s">
        <v>1809</v>
      </c>
      <c r="D268" s="332">
        <v>2502814.59</v>
      </c>
      <c r="E268" s="332">
        <v>28617368.760000002</v>
      </c>
      <c r="F268" s="332">
        <v>29230125.690000001</v>
      </c>
      <c r="G268" s="332">
        <v>1890057.66</v>
      </c>
    </row>
    <row r="269" spans="2:7">
      <c r="B269" s="374" t="s">
        <v>1810</v>
      </c>
      <c r="C269" s="375" t="s">
        <v>1811</v>
      </c>
      <c r="D269" s="332">
        <v>7185406.54</v>
      </c>
      <c r="E269" s="332">
        <v>70040363.579999998</v>
      </c>
      <c r="F269" s="332">
        <v>76578629.340000004</v>
      </c>
      <c r="G269" s="332">
        <v>647140.78</v>
      </c>
    </row>
    <row r="270" spans="2:7">
      <c r="B270" s="374" t="s">
        <v>1812</v>
      </c>
      <c r="C270" s="375" t="s">
        <v>1813</v>
      </c>
      <c r="D270" s="332">
        <v>4300310.0199999996</v>
      </c>
      <c r="E270" s="332">
        <v>38042378.100000001</v>
      </c>
      <c r="F270" s="332">
        <v>39161018.240000002</v>
      </c>
      <c r="G270" s="332">
        <v>3181669.88</v>
      </c>
    </row>
    <row r="271" spans="2:7">
      <c r="B271" s="374" t="s">
        <v>1814</v>
      </c>
      <c r="C271" s="375" t="s">
        <v>1815</v>
      </c>
      <c r="D271" s="332">
        <v>20264937.670000002</v>
      </c>
      <c r="E271" s="332">
        <v>21983965.800000001</v>
      </c>
      <c r="F271" s="332">
        <v>21257025.609999999</v>
      </c>
      <c r="G271" s="332">
        <v>20991877.859999999</v>
      </c>
    </row>
    <row r="272" spans="2:7">
      <c r="B272" s="374" t="s">
        <v>1816</v>
      </c>
      <c r="C272" s="375" t="s">
        <v>1817</v>
      </c>
      <c r="D272" s="332">
        <v>6680072.9299999997</v>
      </c>
      <c r="E272" s="332">
        <v>8417968.0700000003</v>
      </c>
      <c r="F272" s="332">
        <v>7836568.6100000003</v>
      </c>
      <c r="G272" s="332">
        <v>7261472.3899999997</v>
      </c>
    </row>
    <row r="273" spans="2:7">
      <c r="B273" s="374" t="s">
        <v>1818</v>
      </c>
      <c r="C273" s="375" t="s">
        <v>1819</v>
      </c>
      <c r="D273" s="332">
        <v>4950960.22</v>
      </c>
      <c r="E273" s="332">
        <v>36260057.890000001</v>
      </c>
      <c r="F273" s="332">
        <v>40879124.57</v>
      </c>
      <c r="G273" s="332">
        <v>331893.53999999998</v>
      </c>
    </row>
    <row r="274" spans="2:7">
      <c r="B274" s="374" t="s">
        <v>1820</v>
      </c>
      <c r="C274" s="375" t="s">
        <v>1821</v>
      </c>
      <c r="D274" s="332">
        <v>8098277358.1300001</v>
      </c>
      <c r="E274" s="332">
        <v>10225639996.01</v>
      </c>
      <c r="F274" s="332">
        <v>9621490586.3099995</v>
      </c>
      <c r="G274" s="332">
        <v>8702426767.8299999</v>
      </c>
    </row>
    <row r="275" spans="2:7">
      <c r="B275" s="374" t="s">
        <v>1822</v>
      </c>
      <c r="C275" s="375" t="s">
        <v>1823</v>
      </c>
      <c r="D275" s="332">
        <v>120589812.45999999</v>
      </c>
      <c r="E275" s="332">
        <v>291214274.67000002</v>
      </c>
      <c r="F275" s="332">
        <v>267911977.69999999</v>
      </c>
      <c r="G275" s="332">
        <v>143892109.43000001</v>
      </c>
    </row>
    <row r="276" spans="2:7">
      <c r="B276" s="374" t="s">
        <v>1824</v>
      </c>
      <c r="C276" s="375" t="s">
        <v>1825</v>
      </c>
      <c r="D276" s="332">
        <v>156170.82</v>
      </c>
      <c r="E276" s="332">
        <v>3915544.89</v>
      </c>
      <c r="F276" s="332">
        <v>3783839.65</v>
      </c>
      <c r="G276" s="332">
        <v>287876.06</v>
      </c>
    </row>
    <row r="277" spans="2:7">
      <c r="B277" s="374" t="s">
        <v>1826</v>
      </c>
      <c r="C277" s="375" t="s">
        <v>1827</v>
      </c>
      <c r="D277" s="332">
        <v>16952713.210000001</v>
      </c>
      <c r="E277" s="332">
        <v>22185736.309999999</v>
      </c>
      <c r="F277" s="332">
        <v>21905598.960000001</v>
      </c>
      <c r="G277" s="332">
        <v>17232850.559999999</v>
      </c>
    </row>
    <row r="278" spans="2:7">
      <c r="B278" s="374" t="s">
        <v>1828</v>
      </c>
      <c r="C278" s="375" t="s">
        <v>1829</v>
      </c>
      <c r="D278" s="332">
        <v>0.56999999999999995</v>
      </c>
      <c r="E278" s="332">
        <v>-0.02</v>
      </c>
      <c r="F278" s="332">
        <v>0</v>
      </c>
      <c r="G278" s="332">
        <v>0.55000000000000004</v>
      </c>
    </row>
    <row r="279" spans="2:7">
      <c r="B279" s="374" t="s">
        <v>996</v>
      </c>
      <c r="C279" s="375" t="s">
        <v>1832</v>
      </c>
      <c r="D279" s="332">
        <v>756.84</v>
      </c>
      <c r="E279" s="332">
        <v>12.45</v>
      </c>
      <c r="F279" s="332">
        <v>0</v>
      </c>
      <c r="G279" s="332">
        <v>769.29</v>
      </c>
    </row>
    <row r="280" spans="2:7">
      <c r="B280" s="374" t="s">
        <v>999</v>
      </c>
      <c r="C280" s="375" t="s">
        <v>2281</v>
      </c>
      <c r="D280" s="332">
        <v>0.64</v>
      </c>
      <c r="E280" s="332">
        <v>0</v>
      </c>
      <c r="F280" s="332">
        <v>0</v>
      </c>
      <c r="G280" s="332">
        <v>0.64</v>
      </c>
    </row>
    <row r="281" spans="2:7">
      <c r="B281" s="374" t="s">
        <v>1005</v>
      </c>
      <c r="C281" s="375" t="s">
        <v>2282</v>
      </c>
      <c r="D281" s="332">
        <v>0.5</v>
      </c>
      <c r="E281" s="332">
        <v>0</v>
      </c>
      <c r="F281" s="332">
        <v>0</v>
      </c>
      <c r="G281" s="332">
        <v>0.5</v>
      </c>
    </row>
    <row r="282" spans="2:7">
      <c r="B282" s="374" t="s">
        <v>1833</v>
      </c>
      <c r="C282" s="375" t="s">
        <v>1834</v>
      </c>
      <c r="D282" s="332">
        <v>15932.29</v>
      </c>
      <c r="E282" s="332">
        <v>3729.97</v>
      </c>
      <c r="F282" s="332">
        <v>3467.61</v>
      </c>
      <c r="G282" s="332">
        <v>16194.65</v>
      </c>
    </row>
    <row r="283" spans="2:7" ht="30">
      <c r="B283" s="374" t="s">
        <v>1009</v>
      </c>
      <c r="C283" s="375" t="s">
        <v>2283</v>
      </c>
      <c r="D283" s="332">
        <v>22.65</v>
      </c>
      <c r="E283" s="332">
        <v>0</v>
      </c>
      <c r="F283" s="332">
        <v>0</v>
      </c>
      <c r="G283" s="332">
        <v>22.65</v>
      </c>
    </row>
    <row r="284" spans="2:7">
      <c r="B284" s="374" t="s">
        <v>1014</v>
      </c>
      <c r="C284" s="375" t="s">
        <v>2284</v>
      </c>
      <c r="D284" s="332">
        <v>0.6</v>
      </c>
      <c r="E284" s="332">
        <v>0</v>
      </c>
      <c r="F284" s="332">
        <v>0</v>
      </c>
      <c r="G284" s="332">
        <v>0.6</v>
      </c>
    </row>
    <row r="285" spans="2:7">
      <c r="B285" s="374" t="s">
        <v>1016</v>
      </c>
      <c r="C285" s="375" t="s">
        <v>1835</v>
      </c>
      <c r="D285" s="332">
        <v>149290.65</v>
      </c>
      <c r="E285" s="332">
        <v>122975.45</v>
      </c>
      <c r="F285" s="332">
        <v>120518.98</v>
      </c>
      <c r="G285" s="332">
        <v>151747.12</v>
      </c>
    </row>
    <row r="286" spans="2:7">
      <c r="B286" s="374" t="s">
        <v>1018</v>
      </c>
      <c r="C286" s="375" t="s">
        <v>2285</v>
      </c>
      <c r="D286" s="332">
        <v>3.96</v>
      </c>
      <c r="E286" s="332">
        <v>0</v>
      </c>
      <c r="F286" s="332">
        <v>0</v>
      </c>
      <c r="G286" s="332">
        <v>3.96</v>
      </c>
    </row>
    <row r="287" spans="2:7">
      <c r="B287" s="374" t="s">
        <v>1021</v>
      </c>
      <c r="C287" s="375" t="s">
        <v>1836</v>
      </c>
      <c r="D287" s="332">
        <v>897.93</v>
      </c>
      <c r="E287" s="332">
        <v>14.8</v>
      </c>
      <c r="F287" s="332">
        <v>0</v>
      </c>
      <c r="G287" s="332">
        <v>912.73</v>
      </c>
    </row>
    <row r="288" spans="2:7">
      <c r="B288" s="374" t="s">
        <v>1023</v>
      </c>
      <c r="C288" s="375" t="s">
        <v>1837</v>
      </c>
      <c r="D288" s="332">
        <v>258.97000000000003</v>
      </c>
      <c r="E288" s="332">
        <v>3.72</v>
      </c>
      <c r="F288" s="332">
        <v>0</v>
      </c>
      <c r="G288" s="332">
        <v>262.69</v>
      </c>
    </row>
    <row r="289" spans="2:7">
      <c r="B289" s="374" t="s">
        <v>1838</v>
      </c>
      <c r="C289" s="375" t="s">
        <v>1839</v>
      </c>
      <c r="D289" s="332">
        <v>0.6</v>
      </c>
      <c r="E289" s="332">
        <v>0.6</v>
      </c>
      <c r="F289" s="332">
        <v>1.2</v>
      </c>
      <c r="G289" s="332">
        <v>0</v>
      </c>
    </row>
    <row r="290" spans="2:7">
      <c r="B290" s="374" t="s">
        <v>1840</v>
      </c>
      <c r="C290" s="375" t="s">
        <v>1841</v>
      </c>
      <c r="D290" s="332">
        <v>13.8</v>
      </c>
      <c r="E290" s="332">
        <v>4638795.28</v>
      </c>
      <c r="F290" s="332">
        <v>4638125</v>
      </c>
      <c r="G290" s="332">
        <v>684.08</v>
      </c>
    </row>
    <row r="291" spans="2:7">
      <c r="B291" s="374" t="s">
        <v>1027</v>
      </c>
      <c r="C291" s="375" t="s">
        <v>1842</v>
      </c>
      <c r="D291" s="332">
        <v>315.83</v>
      </c>
      <c r="E291" s="332">
        <v>301713.58</v>
      </c>
      <c r="F291" s="332">
        <v>301663.84000000003</v>
      </c>
      <c r="G291" s="332">
        <v>365.57</v>
      </c>
    </row>
    <row r="292" spans="2:7">
      <c r="B292" s="374" t="s">
        <v>1036</v>
      </c>
      <c r="C292" s="375" t="s">
        <v>1843</v>
      </c>
      <c r="D292" s="332">
        <v>104.86</v>
      </c>
      <c r="E292" s="332">
        <v>412841.59</v>
      </c>
      <c r="F292" s="332">
        <v>392846.46</v>
      </c>
      <c r="G292" s="332">
        <v>20099.990000000002</v>
      </c>
    </row>
    <row r="293" spans="2:7">
      <c r="B293" s="374" t="s">
        <v>1029</v>
      </c>
      <c r="C293" s="375" t="s">
        <v>1844</v>
      </c>
      <c r="D293" s="332">
        <v>65.069999999999993</v>
      </c>
      <c r="E293" s="332">
        <v>47.71</v>
      </c>
      <c r="F293" s="332">
        <v>47.71</v>
      </c>
      <c r="G293" s="332">
        <v>65.069999999999993</v>
      </c>
    </row>
    <row r="294" spans="2:7">
      <c r="B294" s="374" t="s">
        <v>1845</v>
      </c>
      <c r="C294" s="375" t="s">
        <v>1846</v>
      </c>
      <c r="D294" s="332">
        <v>74.84</v>
      </c>
      <c r="E294" s="332">
        <v>3576326.89</v>
      </c>
      <c r="F294" s="332">
        <v>3576387.5</v>
      </c>
      <c r="G294" s="332">
        <v>14.23</v>
      </c>
    </row>
    <row r="295" spans="2:7">
      <c r="B295" s="374" t="s">
        <v>1038</v>
      </c>
      <c r="C295" s="375" t="s">
        <v>1847</v>
      </c>
      <c r="D295" s="332">
        <v>334195.51</v>
      </c>
      <c r="E295" s="332">
        <v>10121002.65</v>
      </c>
      <c r="F295" s="332">
        <v>10453789.460000001</v>
      </c>
      <c r="G295" s="332">
        <v>1408.7</v>
      </c>
    </row>
    <row r="296" spans="2:7" ht="30">
      <c r="B296" s="374" t="s">
        <v>1041</v>
      </c>
      <c r="C296" s="375" t="s">
        <v>2521</v>
      </c>
      <c r="D296" s="332">
        <v>0</v>
      </c>
      <c r="E296" s="332">
        <v>2305284.19</v>
      </c>
      <c r="F296" s="332">
        <v>2305052.64</v>
      </c>
      <c r="G296" s="332">
        <v>231.55</v>
      </c>
    </row>
    <row r="297" spans="2:7" ht="30">
      <c r="B297" s="374" t="s">
        <v>2286</v>
      </c>
      <c r="C297" s="366" t="s">
        <v>2530</v>
      </c>
      <c r="D297" s="332">
        <v>9.4600000000000009</v>
      </c>
      <c r="E297" s="332">
        <v>0</v>
      </c>
      <c r="F297" s="332">
        <v>0</v>
      </c>
      <c r="G297" s="332">
        <v>9.4600000000000009</v>
      </c>
    </row>
    <row r="298" spans="2:7">
      <c r="B298" s="374" t="s">
        <v>1848</v>
      </c>
      <c r="C298" s="375" t="s">
        <v>1849</v>
      </c>
      <c r="D298" s="332">
        <v>218.19</v>
      </c>
      <c r="E298" s="332">
        <v>28159710.739999998</v>
      </c>
      <c r="F298" s="332">
        <v>28159641.170000002</v>
      </c>
      <c r="G298" s="332">
        <v>287.76</v>
      </c>
    </row>
    <row r="299" spans="2:7">
      <c r="B299" s="374" t="s">
        <v>1850</v>
      </c>
      <c r="C299" s="375" t="s">
        <v>1851</v>
      </c>
      <c r="D299" s="332">
        <v>2801.93</v>
      </c>
      <c r="E299" s="332">
        <v>40265579.82</v>
      </c>
      <c r="F299" s="332">
        <v>40267991.170000002</v>
      </c>
      <c r="G299" s="332">
        <v>390.58</v>
      </c>
    </row>
    <row r="300" spans="2:7">
      <c r="B300" s="374" t="s">
        <v>1852</v>
      </c>
      <c r="C300" s="375" t="s">
        <v>1853</v>
      </c>
      <c r="D300" s="332">
        <v>1282.42</v>
      </c>
      <c r="E300" s="332">
        <v>32760246.550000001</v>
      </c>
      <c r="F300" s="332">
        <v>32760491.170000002</v>
      </c>
      <c r="G300" s="332">
        <v>1037.8</v>
      </c>
    </row>
    <row r="301" spans="2:7">
      <c r="B301" s="374" t="s">
        <v>1854</v>
      </c>
      <c r="C301" s="375" t="s">
        <v>1855</v>
      </c>
      <c r="D301" s="332">
        <v>501.97</v>
      </c>
      <c r="E301" s="332">
        <v>22972572.559999999</v>
      </c>
      <c r="F301" s="332">
        <v>22972122.760000002</v>
      </c>
      <c r="G301" s="332">
        <v>951.77</v>
      </c>
    </row>
    <row r="302" spans="2:7">
      <c r="B302" s="374" t="s">
        <v>1856</v>
      </c>
      <c r="C302" s="375" t="s">
        <v>1857</v>
      </c>
      <c r="D302" s="332">
        <v>82.06</v>
      </c>
      <c r="E302" s="332">
        <v>5347655.49</v>
      </c>
      <c r="F302" s="332">
        <v>5347593.75</v>
      </c>
      <c r="G302" s="332">
        <v>143.80000000000001</v>
      </c>
    </row>
    <row r="303" spans="2:7">
      <c r="B303" s="374" t="s">
        <v>1858</v>
      </c>
      <c r="C303" s="375" t="s">
        <v>1859</v>
      </c>
      <c r="D303" s="332">
        <v>82588.14</v>
      </c>
      <c r="E303" s="332">
        <v>24570801.239999998</v>
      </c>
      <c r="F303" s="332">
        <v>24652200</v>
      </c>
      <c r="G303" s="332">
        <v>1189.3800000000001</v>
      </c>
    </row>
    <row r="304" spans="2:7" ht="30">
      <c r="B304" s="374" t="s">
        <v>1860</v>
      </c>
      <c r="C304" s="375" t="s">
        <v>1861</v>
      </c>
      <c r="D304" s="332">
        <v>378.65</v>
      </c>
      <c r="E304" s="332">
        <v>18735164.98</v>
      </c>
      <c r="F304" s="332">
        <v>18734809.800000001</v>
      </c>
      <c r="G304" s="332">
        <v>733.83</v>
      </c>
    </row>
    <row r="305" spans="2:7">
      <c r="B305" s="374" t="s">
        <v>1862</v>
      </c>
      <c r="C305" s="375" t="s">
        <v>1863</v>
      </c>
      <c r="D305" s="332">
        <v>931.01</v>
      </c>
      <c r="E305" s="332">
        <v>16422197.77</v>
      </c>
      <c r="F305" s="332">
        <v>16422000</v>
      </c>
      <c r="G305" s="332">
        <v>1128.78</v>
      </c>
    </row>
    <row r="306" spans="2:7">
      <c r="B306" s="374" t="s">
        <v>1864</v>
      </c>
      <c r="C306" s="375" t="s">
        <v>1865</v>
      </c>
      <c r="D306" s="332">
        <v>51850.239999999998</v>
      </c>
      <c r="E306" s="332">
        <v>0</v>
      </c>
      <c r="F306" s="332">
        <v>0</v>
      </c>
      <c r="G306" s="332">
        <v>51850.239999999998</v>
      </c>
    </row>
    <row r="307" spans="2:7" ht="30">
      <c r="B307" s="374" t="s">
        <v>1045</v>
      </c>
      <c r="C307" s="375" t="s">
        <v>1866</v>
      </c>
      <c r="D307" s="332">
        <v>592.36</v>
      </c>
      <c r="E307" s="332">
        <v>28348418.48</v>
      </c>
      <c r="F307" s="332">
        <v>28347851.050000001</v>
      </c>
      <c r="G307" s="332">
        <v>1159.79</v>
      </c>
    </row>
    <row r="308" spans="2:7" ht="30">
      <c r="B308" s="374" t="s">
        <v>1867</v>
      </c>
      <c r="C308" s="375" t="s">
        <v>1868</v>
      </c>
      <c r="D308" s="332">
        <v>27545.69</v>
      </c>
      <c r="E308" s="332">
        <v>7060341.2999999998</v>
      </c>
      <c r="F308" s="332">
        <v>7087050</v>
      </c>
      <c r="G308" s="332">
        <v>836.99</v>
      </c>
    </row>
    <row r="309" spans="2:7" ht="30">
      <c r="B309" s="374" t="s">
        <v>1869</v>
      </c>
      <c r="C309" s="375" t="s">
        <v>1870</v>
      </c>
      <c r="D309" s="332">
        <v>32540.78</v>
      </c>
      <c r="E309" s="332">
        <v>4254421.6399999997</v>
      </c>
      <c r="F309" s="332">
        <v>4286283.37</v>
      </c>
      <c r="G309" s="332">
        <v>679.05</v>
      </c>
    </row>
    <row r="310" spans="2:7" ht="15.75" customHeight="1">
      <c r="B310" s="374" t="s">
        <v>1873</v>
      </c>
      <c r="C310" s="375" t="s">
        <v>1874</v>
      </c>
      <c r="D310" s="332">
        <v>46995.4</v>
      </c>
      <c r="E310" s="332">
        <v>31502105</v>
      </c>
      <c r="F310" s="332">
        <v>31547793.329999998</v>
      </c>
      <c r="G310" s="332">
        <v>1307.07</v>
      </c>
    </row>
    <row r="311" spans="2:7">
      <c r="B311" s="374" t="s">
        <v>1877</v>
      </c>
      <c r="C311" s="375" t="s">
        <v>1878</v>
      </c>
      <c r="D311" s="332">
        <v>32670.38</v>
      </c>
      <c r="E311" s="332">
        <v>13345838.779999999</v>
      </c>
      <c r="F311" s="332">
        <v>13377809.65</v>
      </c>
      <c r="G311" s="332">
        <v>699.51</v>
      </c>
    </row>
    <row r="312" spans="2:7">
      <c r="B312" s="374" t="s">
        <v>1075</v>
      </c>
      <c r="C312" s="375" t="s">
        <v>2499</v>
      </c>
      <c r="D312" s="332">
        <v>0</v>
      </c>
      <c r="E312" s="332">
        <v>339758.62</v>
      </c>
      <c r="F312" s="332">
        <v>339654.21</v>
      </c>
      <c r="G312" s="332">
        <v>104.41</v>
      </c>
    </row>
    <row r="313" spans="2:7">
      <c r="B313" s="374" t="s">
        <v>2500</v>
      </c>
      <c r="C313" s="375" t="s">
        <v>2501</v>
      </c>
      <c r="D313" s="332">
        <v>0</v>
      </c>
      <c r="E313" s="332">
        <v>201776.07</v>
      </c>
      <c r="F313" s="332">
        <v>201776.07</v>
      </c>
      <c r="G313" s="332">
        <v>0</v>
      </c>
    </row>
    <row r="314" spans="2:7">
      <c r="B314" s="374" t="s">
        <v>1077</v>
      </c>
      <c r="C314" s="375" t="s">
        <v>1879</v>
      </c>
      <c r="D314" s="332">
        <v>6081.65</v>
      </c>
      <c r="E314" s="332">
        <v>3801.29</v>
      </c>
      <c r="F314" s="332">
        <v>3701.27</v>
      </c>
      <c r="G314" s="332">
        <v>6181.67</v>
      </c>
    </row>
    <row r="315" spans="2:7">
      <c r="B315" s="374" t="s">
        <v>1083</v>
      </c>
      <c r="C315" s="375" t="s">
        <v>1880</v>
      </c>
      <c r="D315" s="332">
        <v>65218.86</v>
      </c>
      <c r="E315" s="332">
        <v>59931.83</v>
      </c>
      <c r="F315" s="332">
        <v>61138.31</v>
      </c>
      <c r="G315" s="332">
        <v>64012.38</v>
      </c>
    </row>
    <row r="316" spans="2:7">
      <c r="B316" s="374" t="s">
        <v>1191</v>
      </c>
      <c r="C316" s="375" t="s">
        <v>1881</v>
      </c>
      <c r="D316" s="332">
        <v>772526.56</v>
      </c>
      <c r="E316" s="332">
        <v>-124889.03</v>
      </c>
      <c r="F316" s="332">
        <v>-137600.81</v>
      </c>
      <c r="G316" s="332">
        <v>785238.34</v>
      </c>
    </row>
    <row r="317" spans="2:7">
      <c r="B317" s="374" t="s">
        <v>1086</v>
      </c>
      <c r="C317" s="375" t="s">
        <v>1882</v>
      </c>
      <c r="D317" s="332">
        <v>1674102.38</v>
      </c>
      <c r="E317" s="332">
        <v>186528.82</v>
      </c>
      <c r="F317" s="332">
        <v>1505.57</v>
      </c>
      <c r="G317" s="332">
        <v>1859125.63</v>
      </c>
    </row>
    <row r="318" spans="2:7">
      <c r="B318" s="374" t="s">
        <v>1088</v>
      </c>
      <c r="C318" s="375" t="s">
        <v>1883</v>
      </c>
      <c r="D318" s="332">
        <v>3013009.85</v>
      </c>
      <c r="E318" s="332">
        <v>2042194.78</v>
      </c>
      <c r="F318" s="332">
        <v>3521375.29</v>
      </c>
      <c r="G318" s="332">
        <v>1533829.34</v>
      </c>
    </row>
    <row r="319" spans="2:7">
      <c r="B319" s="374" t="s">
        <v>1090</v>
      </c>
      <c r="C319" s="375" t="s">
        <v>1884</v>
      </c>
      <c r="D319" s="332">
        <v>1013.33</v>
      </c>
      <c r="E319" s="332">
        <v>16.89</v>
      </c>
      <c r="F319" s="332">
        <v>0</v>
      </c>
      <c r="G319" s="332">
        <v>1030.22</v>
      </c>
    </row>
    <row r="320" spans="2:7">
      <c r="B320" s="374" t="s">
        <v>1885</v>
      </c>
      <c r="C320" s="375" t="s">
        <v>1886</v>
      </c>
      <c r="D320" s="332">
        <v>545186.59</v>
      </c>
      <c r="E320" s="332">
        <v>451990.85</v>
      </c>
      <c r="F320" s="332">
        <v>661534.21</v>
      </c>
      <c r="G320" s="332">
        <v>335643.23</v>
      </c>
    </row>
    <row r="321" spans="2:7">
      <c r="B321" s="374" t="s">
        <v>1353</v>
      </c>
      <c r="C321" s="375" t="s">
        <v>1887</v>
      </c>
      <c r="D321" s="332">
        <v>177.53</v>
      </c>
      <c r="E321" s="332">
        <v>3.63</v>
      </c>
      <c r="F321" s="332">
        <v>0</v>
      </c>
      <c r="G321" s="332">
        <v>181.16</v>
      </c>
    </row>
    <row r="322" spans="2:7">
      <c r="B322" s="374" t="s">
        <v>1181</v>
      </c>
      <c r="C322" s="375" t="s">
        <v>1888</v>
      </c>
      <c r="D322" s="332">
        <v>2620505.2000000002</v>
      </c>
      <c r="E322" s="332">
        <v>2911766.27</v>
      </c>
      <c r="F322" s="332">
        <v>3351603.92</v>
      </c>
      <c r="G322" s="332">
        <v>2180667.5499999998</v>
      </c>
    </row>
    <row r="323" spans="2:7">
      <c r="B323" s="374" t="s">
        <v>1889</v>
      </c>
      <c r="C323" s="375" t="s">
        <v>1890</v>
      </c>
      <c r="D323" s="332">
        <v>2267.4699999999998</v>
      </c>
      <c r="E323" s="332">
        <v>37.130000000000003</v>
      </c>
      <c r="F323" s="332">
        <v>0</v>
      </c>
      <c r="G323" s="332">
        <v>2304.6</v>
      </c>
    </row>
    <row r="324" spans="2:7">
      <c r="B324" s="374" t="s">
        <v>1891</v>
      </c>
      <c r="C324" s="375" t="s">
        <v>1892</v>
      </c>
      <c r="D324" s="332">
        <v>731391.76</v>
      </c>
      <c r="E324" s="332">
        <v>12035.32</v>
      </c>
      <c r="F324" s="332">
        <v>0</v>
      </c>
      <c r="G324" s="332">
        <v>743427.08</v>
      </c>
    </row>
    <row r="325" spans="2:7">
      <c r="B325" s="374" t="s">
        <v>2287</v>
      </c>
      <c r="C325" s="375" t="s">
        <v>2288</v>
      </c>
      <c r="D325" s="332">
        <v>1.03</v>
      </c>
      <c r="E325" s="332">
        <v>0</v>
      </c>
      <c r="F325" s="332">
        <v>0</v>
      </c>
      <c r="G325" s="332">
        <v>1.03</v>
      </c>
    </row>
    <row r="326" spans="2:7">
      <c r="B326" s="374" t="s">
        <v>1893</v>
      </c>
      <c r="C326" s="375" t="s">
        <v>1894</v>
      </c>
      <c r="D326" s="332">
        <v>42749.78</v>
      </c>
      <c r="E326" s="332">
        <v>703.41</v>
      </c>
      <c r="F326" s="332">
        <v>0</v>
      </c>
      <c r="G326" s="332">
        <v>43453.19</v>
      </c>
    </row>
    <row r="327" spans="2:7">
      <c r="B327" s="374" t="s">
        <v>1895</v>
      </c>
      <c r="C327" s="375" t="s">
        <v>1896</v>
      </c>
      <c r="D327" s="332">
        <v>796831.82</v>
      </c>
      <c r="E327" s="332">
        <v>4098184.92</v>
      </c>
      <c r="F327" s="332">
        <v>3592517.19</v>
      </c>
      <c r="G327" s="332">
        <v>1302499.55</v>
      </c>
    </row>
    <row r="328" spans="2:7">
      <c r="B328" s="374" t="s">
        <v>1897</v>
      </c>
      <c r="C328" s="375" t="s">
        <v>1898</v>
      </c>
      <c r="D328" s="332">
        <v>3185.65</v>
      </c>
      <c r="E328" s="332">
        <v>52.32</v>
      </c>
      <c r="F328" s="332">
        <v>0</v>
      </c>
      <c r="G328" s="332">
        <v>3237.97</v>
      </c>
    </row>
    <row r="329" spans="2:7">
      <c r="B329" s="374" t="s">
        <v>1899</v>
      </c>
      <c r="C329" s="375" t="s">
        <v>1900</v>
      </c>
      <c r="D329" s="332">
        <v>135177.51999999999</v>
      </c>
      <c r="E329" s="332">
        <v>38901.72</v>
      </c>
      <c r="F329" s="332">
        <v>157261.75</v>
      </c>
      <c r="G329" s="332">
        <v>16817.490000000002</v>
      </c>
    </row>
    <row r="330" spans="2:7">
      <c r="B330" s="374" t="s">
        <v>1123</v>
      </c>
      <c r="C330" s="375" t="s">
        <v>1901</v>
      </c>
      <c r="D330" s="332">
        <v>1909098.85</v>
      </c>
      <c r="E330" s="332">
        <v>213406.37</v>
      </c>
      <c r="F330" s="332">
        <v>2048721.89</v>
      </c>
      <c r="G330" s="332">
        <v>73783.33</v>
      </c>
    </row>
    <row r="331" spans="2:7">
      <c r="B331" s="374" t="s">
        <v>1902</v>
      </c>
      <c r="C331" s="375" t="s">
        <v>1903</v>
      </c>
      <c r="D331" s="332">
        <v>103090.67</v>
      </c>
      <c r="E331" s="332">
        <v>1591.69</v>
      </c>
      <c r="F331" s="332">
        <v>11140.88</v>
      </c>
      <c r="G331" s="332">
        <v>93541.48</v>
      </c>
    </row>
    <row r="332" spans="2:7">
      <c r="B332" s="374" t="s">
        <v>1125</v>
      </c>
      <c r="C332" s="366" t="s">
        <v>2529</v>
      </c>
      <c r="D332" s="332">
        <v>117431291.84999999</v>
      </c>
      <c r="E332" s="332">
        <v>553834406.16999996</v>
      </c>
      <c r="F332" s="332">
        <v>555167866.94000006</v>
      </c>
      <c r="G332" s="332">
        <v>116097831.08</v>
      </c>
    </row>
    <row r="333" spans="2:7">
      <c r="B333" s="374" t="s">
        <v>1148</v>
      </c>
      <c r="C333" s="375" t="s">
        <v>1904</v>
      </c>
      <c r="D333" s="332">
        <v>47797.57</v>
      </c>
      <c r="E333" s="332">
        <v>69290.41</v>
      </c>
      <c r="F333" s="332">
        <v>97768.2</v>
      </c>
      <c r="G333" s="332">
        <v>19319.78</v>
      </c>
    </row>
    <row r="334" spans="2:7">
      <c r="B334" s="374" t="s">
        <v>1150</v>
      </c>
      <c r="C334" s="375" t="s">
        <v>1905</v>
      </c>
      <c r="D334" s="332">
        <v>28089.75</v>
      </c>
      <c r="E334" s="332">
        <v>82386.64</v>
      </c>
      <c r="F334" s="332">
        <v>109516.36</v>
      </c>
      <c r="G334" s="332">
        <v>960.03</v>
      </c>
    </row>
    <row r="335" spans="2:7">
      <c r="B335" s="374" t="s">
        <v>1155</v>
      </c>
      <c r="C335" s="375" t="s">
        <v>1906</v>
      </c>
      <c r="D335" s="332">
        <v>48943.66</v>
      </c>
      <c r="E335" s="332">
        <v>30047.439999999999</v>
      </c>
      <c r="F335" s="332">
        <v>58600.14</v>
      </c>
      <c r="G335" s="332">
        <v>20390.96</v>
      </c>
    </row>
    <row r="336" spans="2:7">
      <c r="B336" s="374" t="s">
        <v>1907</v>
      </c>
      <c r="C336" s="375" t="s">
        <v>1908</v>
      </c>
      <c r="D336" s="332">
        <v>111.2</v>
      </c>
      <c r="E336" s="332">
        <v>1.58</v>
      </c>
      <c r="F336" s="332">
        <v>0</v>
      </c>
      <c r="G336" s="332">
        <v>112.78</v>
      </c>
    </row>
    <row r="337" spans="2:7">
      <c r="B337" s="374" t="s">
        <v>1909</v>
      </c>
      <c r="C337" s="375" t="s">
        <v>1910</v>
      </c>
      <c r="D337" s="332">
        <v>288974.8</v>
      </c>
      <c r="E337" s="332">
        <v>1575271.12</v>
      </c>
      <c r="F337" s="332">
        <v>1172700.6599999999</v>
      </c>
      <c r="G337" s="332">
        <v>691545.26</v>
      </c>
    </row>
    <row r="338" spans="2:7">
      <c r="B338" s="374" t="s">
        <v>1911</v>
      </c>
      <c r="C338" s="375" t="s">
        <v>1912</v>
      </c>
      <c r="D338" s="332">
        <v>568609.52</v>
      </c>
      <c r="E338" s="332">
        <v>-102229.51</v>
      </c>
      <c r="F338" s="332">
        <v>-111586.05</v>
      </c>
      <c r="G338" s="332">
        <v>577966.06000000006</v>
      </c>
    </row>
    <row r="339" spans="2:7" ht="30">
      <c r="B339" s="374" t="s">
        <v>1913</v>
      </c>
      <c r="C339" s="375" t="s">
        <v>1914</v>
      </c>
      <c r="D339" s="332">
        <v>13974.68</v>
      </c>
      <c r="E339" s="332">
        <v>229.97</v>
      </c>
      <c r="F339" s="332">
        <v>0</v>
      </c>
      <c r="G339" s="332">
        <v>14204.65</v>
      </c>
    </row>
    <row r="340" spans="2:7">
      <c r="B340" s="374" t="s">
        <v>1915</v>
      </c>
      <c r="C340" s="375" t="s">
        <v>1916</v>
      </c>
      <c r="D340" s="332">
        <v>558434.4</v>
      </c>
      <c r="E340" s="332">
        <v>819190.54</v>
      </c>
      <c r="F340" s="332">
        <v>1235607.8600000001</v>
      </c>
      <c r="G340" s="332">
        <v>142017.07999999999</v>
      </c>
    </row>
    <row r="341" spans="2:7">
      <c r="B341" s="374" t="s">
        <v>1157</v>
      </c>
      <c r="C341" s="375" t="s">
        <v>1917</v>
      </c>
      <c r="D341" s="332">
        <v>337877.04</v>
      </c>
      <c r="E341" s="332">
        <v>5559.87</v>
      </c>
      <c r="F341" s="332">
        <v>0</v>
      </c>
      <c r="G341" s="332">
        <v>343436.91</v>
      </c>
    </row>
    <row r="342" spans="2:7">
      <c r="B342" s="374" t="s">
        <v>1159</v>
      </c>
      <c r="C342" s="375" t="s">
        <v>1918</v>
      </c>
      <c r="D342" s="332">
        <v>941916.44</v>
      </c>
      <c r="E342" s="332">
        <v>560646.48</v>
      </c>
      <c r="F342" s="332">
        <v>699824</v>
      </c>
      <c r="G342" s="332">
        <v>802738.92</v>
      </c>
    </row>
    <row r="343" spans="2:7">
      <c r="B343" s="374" t="s">
        <v>1919</v>
      </c>
      <c r="C343" s="375" t="s">
        <v>1920</v>
      </c>
      <c r="D343" s="332">
        <v>1385751.51</v>
      </c>
      <c r="E343" s="332">
        <v>18392974.329999998</v>
      </c>
      <c r="F343" s="332">
        <v>16428335.939999999</v>
      </c>
      <c r="G343" s="332">
        <v>3350389.9</v>
      </c>
    </row>
    <row r="344" spans="2:7">
      <c r="B344" s="374" t="s">
        <v>1921</v>
      </c>
      <c r="C344" s="375" t="s">
        <v>1922</v>
      </c>
      <c r="D344" s="332">
        <v>3196297.74</v>
      </c>
      <c r="E344" s="332">
        <v>3073049.67</v>
      </c>
      <c r="F344" s="332">
        <v>5982018.25</v>
      </c>
      <c r="G344" s="332">
        <v>287329.15999999997</v>
      </c>
    </row>
    <row r="345" spans="2:7">
      <c r="B345" s="374" t="s">
        <v>1923</v>
      </c>
      <c r="C345" s="375" t="s">
        <v>1924</v>
      </c>
      <c r="D345" s="332">
        <v>1469891.84</v>
      </c>
      <c r="E345" s="332">
        <v>2652230.7400000002</v>
      </c>
      <c r="F345" s="332">
        <v>3071148.88</v>
      </c>
      <c r="G345" s="332">
        <v>1050973.7</v>
      </c>
    </row>
    <row r="346" spans="2:7">
      <c r="B346" s="374" t="s">
        <v>1925</v>
      </c>
      <c r="C346" s="375" t="s">
        <v>1926</v>
      </c>
      <c r="D346" s="332">
        <v>1026852.78</v>
      </c>
      <c r="E346" s="332">
        <v>8262945.4199999999</v>
      </c>
      <c r="F346" s="332">
        <v>8114670.3099999996</v>
      </c>
      <c r="G346" s="332">
        <v>1175127.8899999999</v>
      </c>
    </row>
    <row r="347" spans="2:7">
      <c r="B347" s="374" t="s">
        <v>1927</v>
      </c>
      <c r="C347" s="375" t="s">
        <v>1928</v>
      </c>
      <c r="D347" s="332">
        <v>585815.56999999995</v>
      </c>
      <c r="E347" s="332">
        <v>4562384.58</v>
      </c>
      <c r="F347" s="332">
        <v>4456220.9000000004</v>
      </c>
      <c r="G347" s="332">
        <v>691979.25</v>
      </c>
    </row>
    <row r="348" spans="2:7">
      <c r="B348" s="374" t="s">
        <v>1929</v>
      </c>
      <c r="C348" s="375" t="s">
        <v>1930</v>
      </c>
      <c r="D348" s="332">
        <v>808599.99</v>
      </c>
      <c r="E348" s="332">
        <v>9624214.5299999993</v>
      </c>
      <c r="F348" s="332">
        <v>8890742.9100000001</v>
      </c>
      <c r="G348" s="332">
        <v>1542071.61</v>
      </c>
    </row>
    <row r="349" spans="2:7">
      <c r="B349" s="374" t="s">
        <v>1161</v>
      </c>
      <c r="C349" s="375" t="s">
        <v>1931</v>
      </c>
      <c r="D349" s="332">
        <v>196272.22</v>
      </c>
      <c r="E349" s="332">
        <v>275634.58</v>
      </c>
      <c r="F349" s="332">
        <v>313642.65999999997</v>
      </c>
      <c r="G349" s="332">
        <v>158264.14000000001</v>
      </c>
    </row>
    <row r="350" spans="2:7">
      <c r="B350" s="374" t="s">
        <v>1163</v>
      </c>
      <c r="C350" s="375" t="s">
        <v>1932</v>
      </c>
      <c r="D350" s="332">
        <v>571244.54</v>
      </c>
      <c r="E350" s="332">
        <v>2023.66</v>
      </c>
      <c r="F350" s="332">
        <v>544790.94999999995</v>
      </c>
      <c r="G350" s="332">
        <v>28477.25</v>
      </c>
    </row>
    <row r="351" spans="2:7">
      <c r="B351" s="374" t="s">
        <v>1933</v>
      </c>
      <c r="C351" s="375" t="s">
        <v>1934</v>
      </c>
      <c r="D351" s="332">
        <v>648047.92000000004</v>
      </c>
      <c r="E351" s="332">
        <v>2348189.4500000002</v>
      </c>
      <c r="F351" s="332">
        <v>2315587.0699999998</v>
      </c>
      <c r="G351" s="332">
        <v>680650.3</v>
      </c>
    </row>
    <row r="352" spans="2:7" ht="30">
      <c r="B352" s="381"/>
      <c r="C352" s="382" t="s">
        <v>1935</v>
      </c>
      <c r="D352" s="334">
        <v>15861726451.76</v>
      </c>
      <c r="E352" s="334">
        <v>31656098389.220009</v>
      </c>
      <c r="F352" s="334">
        <v>30783330620.639988</v>
      </c>
      <c r="G352" s="334">
        <v>16734494220.339989</v>
      </c>
    </row>
    <row r="353" spans="1:7" ht="31.5" customHeight="1">
      <c r="B353" s="384" t="s">
        <v>1936</v>
      </c>
      <c r="C353" s="375"/>
      <c r="D353" s="345"/>
      <c r="E353" s="345"/>
      <c r="F353" s="345"/>
      <c r="G353" s="345"/>
    </row>
    <row r="354" spans="1:7">
      <c r="B354" s="362" t="s">
        <v>1959</v>
      </c>
      <c r="C354" s="363" t="s">
        <v>1960</v>
      </c>
      <c r="D354" s="345">
        <v>25861437.32</v>
      </c>
      <c r="E354" s="345">
        <v>4510172.92</v>
      </c>
      <c r="F354" s="345">
        <v>6841647.0099999998</v>
      </c>
      <c r="G354" s="345">
        <v>23529963.23</v>
      </c>
    </row>
    <row r="355" spans="1:7" collapsed="1">
      <c r="B355" s="362"/>
      <c r="C355" s="382" t="s">
        <v>1976</v>
      </c>
      <c r="D355" s="334">
        <v>25861437.32</v>
      </c>
      <c r="E355" s="334">
        <v>4510172.92</v>
      </c>
      <c r="F355" s="334">
        <v>6841647.0099999998</v>
      </c>
      <c r="G355" s="334">
        <v>23529963.23</v>
      </c>
    </row>
    <row r="356" spans="1:7" ht="31.5" customHeight="1">
      <c r="B356" s="384" t="s">
        <v>1977</v>
      </c>
      <c r="C356" s="375"/>
      <c r="D356" s="345"/>
      <c r="E356" s="345"/>
      <c r="F356" s="345"/>
      <c r="G356" s="345"/>
    </row>
    <row r="357" spans="1:7">
      <c r="B357" s="362" t="s">
        <v>1980</v>
      </c>
      <c r="C357" s="363" t="s">
        <v>1981</v>
      </c>
      <c r="D357" s="345">
        <v>1689805.17</v>
      </c>
      <c r="E357" s="345">
        <v>9727770.9399999995</v>
      </c>
      <c r="F357" s="345">
        <v>9616669.2599999998</v>
      </c>
      <c r="G357" s="345">
        <v>1800906.85</v>
      </c>
    </row>
    <row r="358" spans="1:7">
      <c r="B358" s="362" t="s">
        <v>1982</v>
      </c>
      <c r="C358" s="363" t="s">
        <v>1983</v>
      </c>
      <c r="D358" s="345">
        <v>5409572.04</v>
      </c>
      <c r="E358" s="345">
        <v>192252607.03999999</v>
      </c>
      <c r="F358" s="345">
        <v>191811044.36000001</v>
      </c>
      <c r="G358" s="345">
        <v>5851134.7199999997</v>
      </c>
    </row>
    <row r="359" spans="1:7" ht="30" collapsed="1">
      <c r="A359" s="256"/>
      <c r="B359" s="362" t="s">
        <v>1984</v>
      </c>
      <c r="C359" s="363" t="s">
        <v>1985</v>
      </c>
      <c r="D359" s="345">
        <v>307887.71999999997</v>
      </c>
      <c r="E359" s="345">
        <v>264687.05</v>
      </c>
      <c r="F359" s="345">
        <v>305151.93</v>
      </c>
      <c r="G359" s="345">
        <v>267422.84000000003</v>
      </c>
    </row>
    <row r="360" spans="1:7">
      <c r="B360" s="362" t="s">
        <v>1986</v>
      </c>
      <c r="C360" s="363" t="s">
        <v>1987</v>
      </c>
      <c r="D360" s="345">
        <v>18504661.969999999</v>
      </c>
      <c r="E360" s="345">
        <v>151426543.96000001</v>
      </c>
      <c r="F360" s="345">
        <v>139284197.02000001</v>
      </c>
      <c r="G360" s="345">
        <v>30647008.91</v>
      </c>
    </row>
    <row r="361" spans="1:7">
      <c r="B361" s="362" t="s">
        <v>1988</v>
      </c>
      <c r="C361" s="363" t="s">
        <v>2503</v>
      </c>
      <c r="D361" s="345">
        <v>4371.7700000000004</v>
      </c>
      <c r="E361" s="345">
        <v>10015.91</v>
      </c>
      <c r="F361" s="345">
        <v>14387.68</v>
      </c>
      <c r="G361" s="345">
        <v>0</v>
      </c>
    </row>
    <row r="362" spans="1:7">
      <c r="B362" s="362" t="s">
        <v>1990</v>
      </c>
      <c r="C362" s="363" t="s">
        <v>1991</v>
      </c>
      <c r="D362" s="345">
        <v>34341996.450000003</v>
      </c>
      <c r="E362" s="345">
        <v>86348577.680000007</v>
      </c>
      <c r="F362" s="345">
        <v>105391845.94</v>
      </c>
      <c r="G362" s="345">
        <v>15298728.189999999</v>
      </c>
    </row>
    <row r="363" spans="1:7">
      <c r="B363" s="362" t="s">
        <v>1992</v>
      </c>
      <c r="C363" s="363" t="s">
        <v>1993</v>
      </c>
      <c r="D363" s="345">
        <v>53990500</v>
      </c>
      <c r="E363" s="345">
        <v>15340238174.950001</v>
      </c>
      <c r="F363" s="345">
        <v>15322247426.139999</v>
      </c>
      <c r="G363" s="345">
        <v>71981248.810000002</v>
      </c>
    </row>
    <row r="364" spans="1:7">
      <c r="B364" s="362" t="s">
        <v>1994</v>
      </c>
      <c r="C364" s="363" t="s">
        <v>1995</v>
      </c>
      <c r="D364" s="345">
        <v>87908.91</v>
      </c>
      <c r="E364" s="345">
        <v>175817.82</v>
      </c>
      <c r="F364" s="345">
        <v>263726.73</v>
      </c>
      <c r="G364" s="345">
        <v>0</v>
      </c>
    </row>
    <row r="365" spans="1:7">
      <c r="B365" s="362" t="s">
        <v>1996</v>
      </c>
      <c r="C365" s="363" t="s">
        <v>1997</v>
      </c>
      <c r="D365" s="332">
        <v>5096660.8499999996</v>
      </c>
      <c r="E365" s="332">
        <v>11982050.08</v>
      </c>
      <c r="F365" s="332">
        <v>12030387.49</v>
      </c>
      <c r="G365" s="332">
        <v>5048323.4400000004</v>
      </c>
    </row>
    <row r="366" spans="1:7">
      <c r="B366" s="362" t="s">
        <v>1998</v>
      </c>
      <c r="C366" s="363" t="s">
        <v>1999</v>
      </c>
      <c r="D366" s="332">
        <v>2175428.71</v>
      </c>
      <c r="E366" s="332">
        <v>5787221.5099999998</v>
      </c>
      <c r="F366" s="332">
        <v>5897947.7599999998</v>
      </c>
      <c r="G366" s="332">
        <v>2064702.46</v>
      </c>
    </row>
    <row r="367" spans="1:7" ht="30">
      <c r="B367" s="362" t="s">
        <v>2000</v>
      </c>
      <c r="C367" s="363" t="s">
        <v>2001</v>
      </c>
      <c r="D367" s="332">
        <v>175.17</v>
      </c>
      <c r="E367" s="332">
        <v>3.63</v>
      </c>
      <c r="F367" s="332">
        <v>0</v>
      </c>
      <c r="G367" s="332">
        <v>178.8</v>
      </c>
    </row>
    <row r="368" spans="1:7" ht="30">
      <c r="B368" s="362" t="s">
        <v>2289</v>
      </c>
      <c r="C368" s="363" t="s">
        <v>2290</v>
      </c>
      <c r="D368" s="332">
        <v>0.54</v>
      </c>
      <c r="E368" s="332">
        <v>0</v>
      </c>
      <c r="F368" s="332">
        <v>0</v>
      </c>
      <c r="G368" s="332">
        <v>0.54</v>
      </c>
    </row>
    <row r="369" spans="1:7" ht="30">
      <c r="B369" s="362" t="s">
        <v>2291</v>
      </c>
      <c r="C369" s="363" t="s">
        <v>2525</v>
      </c>
      <c r="D369" s="332">
        <v>73.73</v>
      </c>
      <c r="E369" s="332">
        <v>0.01</v>
      </c>
      <c r="F369" s="332">
        <v>0</v>
      </c>
      <c r="G369" s="332">
        <v>73.739999999999995</v>
      </c>
    </row>
    <row r="370" spans="1:7">
      <c r="B370" s="362" t="s">
        <v>1068</v>
      </c>
      <c r="C370" s="363" t="s">
        <v>2002</v>
      </c>
      <c r="D370" s="332">
        <v>18.04</v>
      </c>
      <c r="E370" s="332">
        <v>0</v>
      </c>
      <c r="F370" s="332">
        <v>0</v>
      </c>
      <c r="G370" s="332">
        <v>18.04</v>
      </c>
    </row>
    <row r="371" spans="1:7" ht="30">
      <c r="B371" s="362" t="s">
        <v>1071</v>
      </c>
      <c r="C371" s="364" t="s">
        <v>2528</v>
      </c>
      <c r="D371" s="332">
        <v>1.34</v>
      </c>
      <c r="E371" s="332">
        <v>0</v>
      </c>
      <c r="F371" s="332">
        <v>0</v>
      </c>
      <c r="G371" s="332">
        <v>1.34</v>
      </c>
    </row>
    <row r="372" spans="1:7">
      <c r="B372" s="362" t="s">
        <v>2003</v>
      </c>
      <c r="C372" s="363" t="s">
        <v>2004</v>
      </c>
      <c r="D372" s="332">
        <v>4.54</v>
      </c>
      <c r="E372" s="332">
        <v>1382198.79</v>
      </c>
      <c r="F372" s="332">
        <v>1382100</v>
      </c>
      <c r="G372" s="332">
        <v>103.33</v>
      </c>
    </row>
    <row r="373" spans="1:7" ht="30">
      <c r="B373" s="362" t="s">
        <v>1254</v>
      </c>
      <c r="C373" s="363" t="s">
        <v>2005</v>
      </c>
      <c r="D373" s="332">
        <v>48.74</v>
      </c>
      <c r="E373" s="332">
        <v>6592614.8300000001</v>
      </c>
      <c r="F373" s="332">
        <v>6592625</v>
      </c>
      <c r="G373" s="332">
        <v>38.57</v>
      </c>
    </row>
    <row r="374" spans="1:7">
      <c r="B374" s="362" t="s">
        <v>1256</v>
      </c>
      <c r="C374" s="363" t="s">
        <v>2292</v>
      </c>
      <c r="D374" s="332">
        <v>175.74</v>
      </c>
      <c r="E374" s="332">
        <v>0</v>
      </c>
      <c r="F374" s="332">
        <v>0</v>
      </c>
      <c r="G374" s="332">
        <v>175.74</v>
      </c>
    </row>
    <row r="375" spans="1:7" ht="30">
      <c r="A375" s="256"/>
      <c r="B375" s="362" t="s">
        <v>1258</v>
      </c>
      <c r="C375" s="363" t="s">
        <v>2006</v>
      </c>
      <c r="D375" s="332">
        <v>118.74</v>
      </c>
      <c r="E375" s="332">
        <v>1241808.07</v>
      </c>
      <c r="F375" s="332">
        <v>1241700</v>
      </c>
      <c r="G375" s="332">
        <v>226.81</v>
      </c>
    </row>
    <row r="376" spans="1:7">
      <c r="B376" s="362" t="s">
        <v>1260</v>
      </c>
      <c r="C376" s="363" t="s">
        <v>2293</v>
      </c>
      <c r="D376" s="345">
        <v>41.36</v>
      </c>
      <c r="E376" s="345">
        <v>0</v>
      </c>
      <c r="F376" s="345">
        <v>0</v>
      </c>
      <c r="G376" s="345">
        <v>41.36</v>
      </c>
    </row>
    <row r="377" spans="1:7" ht="30">
      <c r="B377" s="362" t="s">
        <v>1262</v>
      </c>
      <c r="C377" s="363" t="s">
        <v>2007</v>
      </c>
      <c r="D377" s="345">
        <v>41.04</v>
      </c>
      <c r="E377" s="345">
        <v>5025120.53</v>
      </c>
      <c r="F377" s="345">
        <v>5025125</v>
      </c>
      <c r="G377" s="345">
        <v>36.57</v>
      </c>
    </row>
    <row r="378" spans="1:7" ht="15.75" customHeight="1">
      <c r="B378" s="362" t="s">
        <v>1246</v>
      </c>
      <c r="C378" s="363" t="s">
        <v>2294</v>
      </c>
      <c r="D378" s="345">
        <v>91.29</v>
      </c>
      <c r="E378" s="345">
        <v>0</v>
      </c>
      <c r="F378" s="345">
        <v>0</v>
      </c>
      <c r="G378" s="345">
        <v>91.29</v>
      </c>
    </row>
    <row r="379" spans="1:7" ht="30">
      <c r="B379" s="362" t="s">
        <v>1248</v>
      </c>
      <c r="C379" s="363" t="s">
        <v>2008</v>
      </c>
      <c r="D379" s="345">
        <v>21</v>
      </c>
      <c r="E379" s="345">
        <v>3057798.04</v>
      </c>
      <c r="F379" s="345">
        <v>3057800</v>
      </c>
      <c r="G379" s="345">
        <v>19.04</v>
      </c>
    </row>
    <row r="380" spans="1:7" ht="30">
      <c r="B380" s="362" t="s">
        <v>2295</v>
      </c>
      <c r="C380" s="363" t="s">
        <v>2296</v>
      </c>
      <c r="D380" s="345">
        <v>53.42</v>
      </c>
      <c r="E380" s="345">
        <v>0</v>
      </c>
      <c r="F380" s="345">
        <v>0</v>
      </c>
      <c r="G380" s="345">
        <v>53.42</v>
      </c>
    </row>
    <row r="381" spans="1:7" ht="30">
      <c r="B381" s="362" t="s">
        <v>2009</v>
      </c>
      <c r="C381" s="363" t="s">
        <v>2010</v>
      </c>
      <c r="D381" s="345">
        <v>7.76</v>
      </c>
      <c r="E381" s="345">
        <v>1896383.9</v>
      </c>
      <c r="F381" s="345">
        <v>1896250</v>
      </c>
      <c r="G381" s="345">
        <v>141.66</v>
      </c>
    </row>
    <row r="382" spans="1:7">
      <c r="B382" s="362" t="s">
        <v>1264</v>
      </c>
      <c r="C382" s="363" t="s">
        <v>2297</v>
      </c>
      <c r="D382" s="345">
        <v>28.68</v>
      </c>
      <c r="E382" s="345">
        <v>0</v>
      </c>
      <c r="F382" s="345">
        <v>0</v>
      </c>
      <c r="G382" s="345">
        <v>28.68</v>
      </c>
    </row>
    <row r="383" spans="1:7" ht="30">
      <c r="B383" s="362" t="s">
        <v>1266</v>
      </c>
      <c r="C383" s="363" t="s">
        <v>2011</v>
      </c>
      <c r="D383" s="345">
        <v>2.31</v>
      </c>
      <c r="E383" s="345">
        <v>531971.26</v>
      </c>
      <c r="F383" s="345">
        <v>531930.14</v>
      </c>
      <c r="G383" s="345">
        <v>43.43</v>
      </c>
    </row>
    <row r="384" spans="1:7" ht="15.75" customHeight="1">
      <c r="B384" s="362" t="s">
        <v>2012</v>
      </c>
      <c r="C384" s="363" t="s">
        <v>2013</v>
      </c>
      <c r="D384" s="345">
        <v>13.33</v>
      </c>
      <c r="E384" s="345">
        <v>103255.03999999999</v>
      </c>
      <c r="F384" s="345">
        <v>103268.37</v>
      </c>
      <c r="G384" s="345">
        <v>0</v>
      </c>
    </row>
    <row r="385" spans="2:11" ht="15.75" customHeight="1">
      <c r="B385" s="362" t="s">
        <v>1296</v>
      </c>
      <c r="C385" s="363" t="s">
        <v>2505</v>
      </c>
      <c r="D385" s="345">
        <v>0</v>
      </c>
      <c r="E385" s="345">
        <v>622837.84</v>
      </c>
      <c r="F385" s="345">
        <v>622801.67000000004</v>
      </c>
      <c r="G385" s="345">
        <v>36.17</v>
      </c>
    </row>
    <row r="386" spans="2:11" ht="15.75" customHeight="1">
      <c r="B386" s="362" t="s">
        <v>1112</v>
      </c>
      <c r="C386" s="363" t="s">
        <v>2506</v>
      </c>
      <c r="D386" s="345">
        <v>0</v>
      </c>
      <c r="E386" s="345">
        <v>113116.34</v>
      </c>
      <c r="F386" s="345">
        <v>113116.34</v>
      </c>
      <c r="G386" s="345">
        <v>0</v>
      </c>
    </row>
    <row r="387" spans="2:11" ht="30">
      <c r="B387" s="362" t="s">
        <v>1365</v>
      </c>
      <c r="C387" s="363" t="s">
        <v>2014</v>
      </c>
      <c r="D387" s="345">
        <v>4454134.33</v>
      </c>
      <c r="E387" s="345">
        <v>102927504.45999999</v>
      </c>
      <c r="F387" s="345">
        <v>81481496.030000001</v>
      </c>
      <c r="G387" s="345">
        <v>25900142.760000002</v>
      </c>
    </row>
    <row r="388" spans="2:11">
      <c r="B388" s="381"/>
      <c r="C388" s="382" t="s">
        <v>2015</v>
      </c>
      <c r="D388" s="334">
        <v>126063844.69000003</v>
      </c>
      <c r="E388" s="334">
        <v>15921708079.680002</v>
      </c>
      <c r="F388" s="334">
        <v>15888910996.860001</v>
      </c>
      <c r="G388" s="334">
        <v>158860927.50999999</v>
      </c>
    </row>
    <row r="389" spans="2:11" ht="31.5" customHeight="1">
      <c r="B389" s="384" t="s">
        <v>2016</v>
      </c>
      <c r="C389" s="375"/>
      <c r="D389" s="345"/>
      <c r="E389" s="345"/>
      <c r="F389" s="345"/>
      <c r="G389" s="345"/>
    </row>
    <row r="390" spans="2:11">
      <c r="B390" s="362" t="s">
        <v>2017</v>
      </c>
      <c r="C390" s="363" t="s">
        <v>2018</v>
      </c>
      <c r="D390" s="345">
        <v>3450773207.25</v>
      </c>
      <c r="E390" s="345">
        <v>3380173678.4000001</v>
      </c>
      <c r="F390" s="345">
        <v>2535790611.0500002</v>
      </c>
      <c r="G390" s="345">
        <v>4295156274.6000004</v>
      </c>
    </row>
    <row r="391" spans="2:11">
      <c r="B391" s="362" t="s">
        <v>2019</v>
      </c>
      <c r="C391" s="363" t="s">
        <v>2020</v>
      </c>
      <c r="D391" s="345">
        <v>1239980.19</v>
      </c>
      <c r="E391" s="345">
        <v>1033805140.28</v>
      </c>
      <c r="F391" s="345">
        <v>1032720853.86</v>
      </c>
      <c r="G391" s="345">
        <v>2324266.61</v>
      </c>
    </row>
    <row r="392" spans="2:11" ht="30">
      <c r="B392" s="381"/>
      <c r="C392" s="382" t="s">
        <v>2021</v>
      </c>
      <c r="D392" s="334">
        <v>3452013187.4400001</v>
      </c>
      <c r="E392" s="334">
        <v>4413978818.6800003</v>
      </c>
      <c r="F392" s="334">
        <v>3568511464.9100003</v>
      </c>
      <c r="G392" s="334">
        <v>4297480541.21</v>
      </c>
    </row>
    <row r="393" spans="2:11" ht="31.5" customHeight="1">
      <c r="B393" s="384" t="s">
        <v>2298</v>
      </c>
      <c r="C393" s="375"/>
      <c r="D393" s="345">
        <v>10668155.220000001</v>
      </c>
      <c r="E393" s="345">
        <v>1124125.3</v>
      </c>
      <c r="F393" s="345">
        <v>306587.40999999997</v>
      </c>
      <c r="G393" s="345">
        <v>11485693.109999999</v>
      </c>
    </row>
    <row r="394" spans="2:11">
      <c r="B394" s="381"/>
      <c r="C394" s="382" t="s">
        <v>2299</v>
      </c>
      <c r="D394" s="367">
        <v>10668155.220000001</v>
      </c>
      <c r="E394" s="367">
        <v>1124125.3</v>
      </c>
      <c r="F394" s="367">
        <v>306587.40999999997</v>
      </c>
      <c r="G394" s="367">
        <v>11485693.109999999</v>
      </c>
    </row>
    <row r="395" spans="2:11" ht="31.5" customHeight="1">
      <c r="B395" s="381"/>
      <c r="C395" s="381" t="s">
        <v>2300</v>
      </c>
      <c r="D395" s="337">
        <v>19655523347.500008</v>
      </c>
      <c r="E395" s="337">
        <v>53920004260.300003</v>
      </c>
      <c r="F395" s="337">
        <v>52132619799.579987</v>
      </c>
      <c r="G395" s="337">
        <v>21442907808.21999</v>
      </c>
    </row>
    <row r="396" spans="2:11" ht="31.5" customHeight="1">
      <c r="B396" s="362"/>
      <c r="C396" s="381" t="s">
        <v>2301</v>
      </c>
      <c r="D396" s="337">
        <v>23164887012.980011</v>
      </c>
      <c r="E396" s="337">
        <v>200150692838.75</v>
      </c>
      <c r="F396" s="337">
        <v>197399776583.09998</v>
      </c>
      <c r="G396" s="337">
        <v>25915803268.62999</v>
      </c>
      <c r="I396" s="349"/>
      <c r="J396" s="349"/>
      <c r="K396" s="349"/>
    </row>
    <row r="397" spans="2:11" ht="31.5" customHeight="1">
      <c r="B397" s="384" t="s">
        <v>2022</v>
      </c>
      <c r="C397" s="375"/>
      <c r="D397" s="345"/>
      <c r="E397" s="345"/>
      <c r="F397" s="345"/>
      <c r="G397" s="345"/>
    </row>
    <row r="398" spans="2:11">
      <c r="B398" s="381" t="s">
        <v>2023</v>
      </c>
      <c r="C398" s="363" t="s">
        <v>2024</v>
      </c>
      <c r="D398" s="332">
        <v>16603021.470000001</v>
      </c>
      <c r="E398" s="332">
        <v>23450338</v>
      </c>
      <c r="F398" s="332">
        <v>26724101.66</v>
      </c>
      <c r="G398" s="332">
        <v>13329257.810000001</v>
      </c>
    </row>
    <row r="399" spans="2:11">
      <c r="B399" s="381" t="s">
        <v>2302</v>
      </c>
      <c r="C399" s="363" t="s">
        <v>2303</v>
      </c>
      <c r="D399" s="332">
        <v>17484.23</v>
      </c>
      <c r="E399" s="332">
        <v>0</v>
      </c>
      <c r="F399" s="332">
        <v>0</v>
      </c>
      <c r="G399" s="332">
        <v>17484.23</v>
      </c>
    </row>
    <row r="400" spans="2:11">
      <c r="B400" s="381" t="s">
        <v>2025</v>
      </c>
      <c r="C400" s="363" t="s">
        <v>2026</v>
      </c>
      <c r="D400" s="332">
        <v>3991136.28</v>
      </c>
      <c r="E400" s="332">
        <v>4403344.2</v>
      </c>
      <c r="F400" s="332">
        <v>4404976.37</v>
      </c>
      <c r="G400" s="332">
        <v>3989504.11</v>
      </c>
    </row>
    <row r="401" spans="2:7">
      <c r="B401" s="381" t="s">
        <v>2027</v>
      </c>
      <c r="C401" s="363" t="s">
        <v>2695</v>
      </c>
      <c r="D401" s="332">
        <v>2812017.12</v>
      </c>
      <c r="E401" s="332">
        <v>38376852.450000003</v>
      </c>
      <c r="F401" s="332">
        <v>38449365.310000002</v>
      </c>
      <c r="G401" s="332">
        <v>2739504.26</v>
      </c>
    </row>
    <row r="402" spans="2:7">
      <c r="B402" s="381" t="s">
        <v>2028</v>
      </c>
      <c r="C402" s="363" t="s">
        <v>2029</v>
      </c>
      <c r="D402" s="388">
        <v>22245</v>
      </c>
      <c r="E402" s="388">
        <v>21304.799999999999</v>
      </c>
      <c r="F402" s="388">
        <v>38357.67</v>
      </c>
      <c r="G402" s="388">
        <v>5192.13</v>
      </c>
    </row>
    <row r="403" spans="2:7">
      <c r="B403" s="381" t="s">
        <v>2030</v>
      </c>
      <c r="C403" s="363" t="s">
        <v>2031</v>
      </c>
      <c r="D403" s="388">
        <v>11842295.49</v>
      </c>
      <c r="E403" s="388">
        <v>194866.58</v>
      </c>
      <c r="F403" s="388">
        <v>0</v>
      </c>
      <c r="G403" s="388">
        <v>12037162.07</v>
      </c>
    </row>
    <row r="404" spans="2:7">
      <c r="B404" s="381" t="s">
        <v>2032</v>
      </c>
      <c r="C404" s="363" t="s">
        <v>2033</v>
      </c>
      <c r="D404" s="332">
        <v>957600</v>
      </c>
      <c r="E404" s="332">
        <v>5568966</v>
      </c>
      <c r="F404" s="332">
        <v>5808916</v>
      </c>
      <c r="G404" s="332">
        <v>717650</v>
      </c>
    </row>
    <row r="405" spans="2:7">
      <c r="B405" s="381" t="s">
        <v>2034</v>
      </c>
      <c r="C405" s="363" t="s">
        <v>2035</v>
      </c>
      <c r="D405" s="332">
        <v>201330.93</v>
      </c>
      <c r="E405" s="332">
        <v>11715</v>
      </c>
      <c r="F405" s="332">
        <v>0</v>
      </c>
      <c r="G405" s="332">
        <v>213045.93</v>
      </c>
    </row>
    <row r="406" spans="2:7">
      <c r="B406" s="381" t="s">
        <v>2036</v>
      </c>
      <c r="C406" s="363" t="s">
        <v>2037</v>
      </c>
      <c r="D406" s="332">
        <v>926602.5</v>
      </c>
      <c r="E406" s="332">
        <v>50000</v>
      </c>
      <c r="F406" s="332">
        <v>0</v>
      </c>
      <c r="G406" s="332">
        <v>976602.5</v>
      </c>
    </row>
    <row r="407" spans="2:7">
      <c r="B407" s="381" t="s">
        <v>2304</v>
      </c>
      <c r="C407" s="363" t="s">
        <v>2305</v>
      </c>
      <c r="D407" s="345">
        <v>32578.68</v>
      </c>
      <c r="E407" s="345">
        <v>-19800</v>
      </c>
      <c r="F407" s="345">
        <v>0</v>
      </c>
      <c r="G407" s="345">
        <v>12778.68</v>
      </c>
    </row>
    <row r="408" spans="2:7">
      <c r="B408" s="381" t="s">
        <v>2038</v>
      </c>
      <c r="C408" s="363" t="s">
        <v>2039</v>
      </c>
      <c r="D408" s="345">
        <v>339043170.27999997</v>
      </c>
      <c r="E408" s="345">
        <v>2301996352.25</v>
      </c>
      <c r="F408" s="345">
        <v>2350982848.0599999</v>
      </c>
      <c r="G408" s="345">
        <v>290056674.47000003</v>
      </c>
    </row>
    <row r="409" spans="2:7">
      <c r="B409" s="381" t="s">
        <v>2040</v>
      </c>
      <c r="C409" s="363" t="s">
        <v>2041</v>
      </c>
      <c r="D409" s="345">
        <v>512728.2</v>
      </c>
      <c r="E409" s="345">
        <v>507724.56</v>
      </c>
      <c r="F409" s="345">
        <v>512728.2</v>
      </c>
      <c r="G409" s="345">
        <v>507724.56</v>
      </c>
    </row>
    <row r="410" spans="2:7">
      <c r="B410" s="381" t="s">
        <v>2042</v>
      </c>
      <c r="C410" s="363" t="s">
        <v>2043</v>
      </c>
      <c r="D410" s="345">
        <v>309520.31</v>
      </c>
      <c r="E410" s="345">
        <v>432855.71</v>
      </c>
      <c r="F410" s="345">
        <v>172365.39</v>
      </c>
      <c r="G410" s="345">
        <v>570010.63</v>
      </c>
    </row>
    <row r="411" spans="2:7">
      <c r="B411" s="381" t="s">
        <v>2044</v>
      </c>
      <c r="C411" s="363" t="s">
        <v>2045</v>
      </c>
      <c r="D411" s="345">
        <v>10000</v>
      </c>
      <c r="E411" s="345">
        <v>0</v>
      </c>
      <c r="F411" s="345">
        <v>0</v>
      </c>
      <c r="G411" s="345">
        <v>10000</v>
      </c>
    </row>
    <row r="412" spans="2:7">
      <c r="B412" s="381" t="s">
        <v>2306</v>
      </c>
      <c r="C412" s="363" t="s">
        <v>2307</v>
      </c>
      <c r="D412" s="345">
        <v>12100</v>
      </c>
      <c r="E412" s="345">
        <v>0</v>
      </c>
      <c r="F412" s="345">
        <v>0</v>
      </c>
      <c r="G412" s="345">
        <v>12100</v>
      </c>
    </row>
    <row r="413" spans="2:7">
      <c r="B413" s="381" t="s">
        <v>2046</v>
      </c>
      <c r="C413" s="363" t="s">
        <v>2047</v>
      </c>
      <c r="D413" s="345">
        <v>0</v>
      </c>
      <c r="E413" s="345">
        <v>139443859.38</v>
      </c>
      <c r="F413" s="345">
        <v>139443858.16</v>
      </c>
      <c r="G413" s="345">
        <v>1.22</v>
      </c>
    </row>
    <row r="414" spans="2:7">
      <c r="B414" s="381" t="s">
        <v>2048</v>
      </c>
      <c r="C414" s="363" t="s">
        <v>2049</v>
      </c>
      <c r="D414" s="345">
        <v>22063.439999999999</v>
      </c>
      <c r="E414" s="345">
        <v>-1321.27</v>
      </c>
      <c r="F414" s="345">
        <v>10691.28</v>
      </c>
      <c r="G414" s="345">
        <v>10050.89</v>
      </c>
    </row>
    <row r="415" spans="2:7">
      <c r="B415" s="381" t="s">
        <v>2050</v>
      </c>
      <c r="C415" s="363" t="s">
        <v>2051</v>
      </c>
      <c r="D415" s="345">
        <v>4783271.6100000003</v>
      </c>
      <c r="E415" s="345">
        <v>51777508.200000003</v>
      </c>
      <c r="F415" s="345">
        <v>51487379.780000001</v>
      </c>
      <c r="G415" s="345">
        <v>5073400.03</v>
      </c>
    </row>
    <row r="416" spans="2:7">
      <c r="B416" s="381" t="s">
        <v>2052</v>
      </c>
      <c r="C416" s="363" t="s">
        <v>2053</v>
      </c>
      <c r="D416" s="332">
        <v>9365720.0700000003</v>
      </c>
      <c r="E416" s="332">
        <v>146369253.69999999</v>
      </c>
      <c r="F416" s="332">
        <v>146049751.46000001</v>
      </c>
      <c r="G416" s="332">
        <v>9685222.3100000005</v>
      </c>
    </row>
    <row r="417" spans="1:7">
      <c r="A417" s="256"/>
      <c r="B417" s="381" t="s">
        <v>2054</v>
      </c>
      <c r="C417" s="363" t="s">
        <v>2055</v>
      </c>
      <c r="D417" s="388">
        <v>76045.67</v>
      </c>
      <c r="E417" s="388">
        <v>649737.34</v>
      </c>
      <c r="F417" s="388">
        <v>637358.71</v>
      </c>
      <c r="G417" s="388">
        <v>88424.3</v>
      </c>
    </row>
    <row r="418" spans="1:7">
      <c r="B418" s="381" t="s">
        <v>2056</v>
      </c>
      <c r="C418" s="363" t="s">
        <v>2057</v>
      </c>
      <c r="D418" s="388">
        <v>28184.1</v>
      </c>
      <c r="E418" s="388">
        <v>141503.94</v>
      </c>
      <c r="F418" s="388">
        <v>137629.84</v>
      </c>
      <c r="G418" s="388">
        <v>32058.2</v>
      </c>
    </row>
    <row r="419" spans="1:7">
      <c r="B419" s="381" t="s">
        <v>2058</v>
      </c>
      <c r="C419" s="363" t="s">
        <v>2059</v>
      </c>
      <c r="D419" s="388">
        <v>11381.47</v>
      </c>
      <c r="E419" s="388">
        <v>187.02</v>
      </c>
      <c r="F419" s="388">
        <v>0</v>
      </c>
      <c r="G419" s="388">
        <v>11568.49</v>
      </c>
    </row>
    <row r="420" spans="1:7">
      <c r="B420" s="381" t="s">
        <v>2060</v>
      </c>
      <c r="C420" s="363" t="s">
        <v>2061</v>
      </c>
      <c r="D420" s="332">
        <v>1077347383.1700001</v>
      </c>
      <c r="E420" s="332">
        <v>8956795467.2900009</v>
      </c>
      <c r="F420" s="332">
        <v>8917597486.2600002</v>
      </c>
      <c r="G420" s="332">
        <v>1116545364.2</v>
      </c>
    </row>
    <row r="421" spans="1:7">
      <c r="B421" s="381" t="s">
        <v>2062</v>
      </c>
      <c r="C421" s="363" t="s">
        <v>2063</v>
      </c>
      <c r="D421" s="332">
        <v>419220.92</v>
      </c>
      <c r="E421" s="332">
        <v>33263.64</v>
      </c>
      <c r="F421" s="332">
        <v>0</v>
      </c>
      <c r="G421" s="332">
        <v>452484.56</v>
      </c>
    </row>
    <row r="422" spans="1:7">
      <c r="B422" s="381" t="s">
        <v>2064</v>
      </c>
      <c r="C422" s="363" t="s">
        <v>2065</v>
      </c>
      <c r="D422" s="332">
        <v>630600.56999999995</v>
      </c>
      <c r="E422" s="332">
        <v>640977.38</v>
      </c>
      <c r="F422" s="332">
        <v>630600.56999999995</v>
      </c>
      <c r="G422" s="332">
        <v>640977.38</v>
      </c>
    </row>
    <row r="423" spans="1:7">
      <c r="B423" s="381" t="s">
        <v>2066</v>
      </c>
      <c r="C423" s="364" t="s">
        <v>2067</v>
      </c>
      <c r="D423" s="332">
        <v>15302462.52</v>
      </c>
      <c r="E423" s="332">
        <v>16191050.08</v>
      </c>
      <c r="F423" s="332">
        <v>24660886.739999998</v>
      </c>
      <c r="G423" s="332">
        <v>6832625.8600000003</v>
      </c>
    </row>
    <row r="424" spans="1:7">
      <c r="B424" s="381" t="s">
        <v>2068</v>
      </c>
      <c r="C424" s="363" t="s">
        <v>2069</v>
      </c>
      <c r="D424" s="332">
        <v>2513381.58</v>
      </c>
      <c r="E424" s="332">
        <v>3518452243.9499998</v>
      </c>
      <c r="F424" s="332">
        <v>3518000000</v>
      </c>
      <c r="G424" s="332">
        <v>2965625.53</v>
      </c>
    </row>
    <row r="425" spans="1:7">
      <c r="B425" s="381" t="s">
        <v>2070</v>
      </c>
      <c r="C425" s="363" t="s">
        <v>2071</v>
      </c>
      <c r="D425" s="332">
        <v>52512211.829999998</v>
      </c>
      <c r="E425" s="332">
        <v>125513850.3</v>
      </c>
      <c r="F425" s="332">
        <v>174894185.99000001</v>
      </c>
      <c r="G425" s="332">
        <v>3131876.14</v>
      </c>
    </row>
    <row r="426" spans="1:7">
      <c r="B426" s="381" t="s">
        <v>2072</v>
      </c>
      <c r="C426" s="363" t="s">
        <v>2073</v>
      </c>
      <c r="D426" s="332">
        <v>8150000</v>
      </c>
      <c r="E426" s="332">
        <v>1700000</v>
      </c>
      <c r="F426" s="332">
        <v>0</v>
      </c>
      <c r="G426" s="332">
        <v>9850000</v>
      </c>
    </row>
    <row r="427" spans="1:7">
      <c r="B427" s="381" t="s">
        <v>2074</v>
      </c>
      <c r="C427" s="363" t="s">
        <v>2075</v>
      </c>
      <c r="D427" s="332">
        <v>744605.82</v>
      </c>
      <c r="E427" s="332">
        <v>3739892.21</v>
      </c>
      <c r="F427" s="332">
        <v>3651134.38</v>
      </c>
      <c r="G427" s="332">
        <v>833363.65</v>
      </c>
    </row>
    <row r="428" spans="1:7">
      <c r="B428" s="381" t="s">
        <v>2076</v>
      </c>
      <c r="C428" s="363" t="s">
        <v>2077</v>
      </c>
      <c r="D428" s="388">
        <v>295887846.63999999</v>
      </c>
      <c r="E428" s="388">
        <v>333315301.29000002</v>
      </c>
      <c r="F428" s="388">
        <v>366346846.63999999</v>
      </c>
      <c r="G428" s="388">
        <v>262856301.28999999</v>
      </c>
    </row>
    <row r="429" spans="1:7">
      <c r="B429" s="381" t="s">
        <v>2078</v>
      </c>
      <c r="C429" s="363" t="s">
        <v>2079</v>
      </c>
      <c r="D429" s="388">
        <v>1270002.04</v>
      </c>
      <c r="E429" s="388">
        <v>17606654</v>
      </c>
      <c r="F429" s="388">
        <v>16969121.91</v>
      </c>
      <c r="G429" s="388">
        <v>1907534.13</v>
      </c>
    </row>
    <row r="430" spans="1:7">
      <c r="B430" s="381" t="s">
        <v>2080</v>
      </c>
      <c r="C430" s="363" t="s">
        <v>2081</v>
      </c>
      <c r="D430" s="345">
        <v>313143.67</v>
      </c>
      <c r="E430" s="345">
        <v>84762.86</v>
      </c>
      <c r="F430" s="345">
        <v>47346</v>
      </c>
      <c r="G430" s="345">
        <v>350560.53</v>
      </c>
    </row>
    <row r="431" spans="1:7">
      <c r="B431" s="381" t="s">
        <v>2082</v>
      </c>
      <c r="C431" s="363" t="s">
        <v>2083</v>
      </c>
      <c r="D431" s="345">
        <v>5762810.4000000004</v>
      </c>
      <c r="E431" s="345">
        <v>6273238.0099999998</v>
      </c>
      <c r="F431" s="345">
        <v>9066641.7300000004</v>
      </c>
      <c r="G431" s="345">
        <v>2969406.68</v>
      </c>
    </row>
    <row r="432" spans="1:7">
      <c r="B432" s="381" t="s">
        <v>2084</v>
      </c>
      <c r="C432" s="363" t="s">
        <v>2085</v>
      </c>
      <c r="D432" s="345">
        <v>1243085.6299999999</v>
      </c>
      <c r="E432" s="345">
        <v>181952.05</v>
      </c>
      <c r="F432" s="345">
        <v>0</v>
      </c>
      <c r="G432" s="345">
        <v>1425037.68</v>
      </c>
    </row>
    <row r="433" spans="1:7">
      <c r="B433" s="381" t="s">
        <v>2086</v>
      </c>
      <c r="C433" s="363" t="s">
        <v>2087</v>
      </c>
      <c r="D433" s="345">
        <v>18285154.82</v>
      </c>
      <c r="E433" s="345">
        <v>1573195.89</v>
      </c>
      <c r="F433" s="345">
        <v>0</v>
      </c>
      <c r="G433" s="345">
        <v>19858350.710000001</v>
      </c>
    </row>
    <row r="434" spans="1:7">
      <c r="B434" s="381" t="s">
        <v>2088</v>
      </c>
      <c r="C434" s="363" t="s">
        <v>2089</v>
      </c>
      <c r="D434" s="345">
        <v>24950</v>
      </c>
      <c r="E434" s="345">
        <v>33825</v>
      </c>
      <c r="F434" s="345">
        <v>0</v>
      </c>
      <c r="G434" s="345">
        <v>58775</v>
      </c>
    </row>
    <row r="435" spans="1:7">
      <c r="B435" s="381" t="s">
        <v>2090</v>
      </c>
      <c r="C435" s="363" t="s">
        <v>2091</v>
      </c>
      <c r="D435" s="345">
        <v>203017.8</v>
      </c>
      <c r="E435" s="345">
        <v>7026</v>
      </c>
      <c r="F435" s="345">
        <v>0</v>
      </c>
      <c r="G435" s="345">
        <v>210043.8</v>
      </c>
    </row>
    <row r="436" spans="1:7">
      <c r="B436" s="381" t="s">
        <v>2092</v>
      </c>
      <c r="C436" s="363" t="s">
        <v>2093</v>
      </c>
      <c r="D436" s="345">
        <v>653929</v>
      </c>
      <c r="E436" s="345">
        <v>-150</v>
      </c>
      <c r="F436" s="345">
        <v>0</v>
      </c>
      <c r="G436" s="345">
        <v>653779</v>
      </c>
    </row>
    <row r="437" spans="1:7">
      <c r="B437" s="381" t="s">
        <v>2094</v>
      </c>
      <c r="C437" s="363" t="s">
        <v>2095</v>
      </c>
      <c r="D437" s="345">
        <v>1521394.17</v>
      </c>
      <c r="E437" s="345">
        <v>18985</v>
      </c>
      <c r="F437" s="345">
        <v>0</v>
      </c>
      <c r="G437" s="345">
        <v>1540379.17</v>
      </c>
    </row>
    <row r="438" spans="1:7">
      <c r="B438" s="381" t="s">
        <v>2096</v>
      </c>
      <c r="C438" s="363" t="s">
        <v>2097</v>
      </c>
      <c r="D438" s="345">
        <v>1474723.07</v>
      </c>
      <c r="E438" s="345">
        <v>1474723.07</v>
      </c>
      <c r="F438" s="345">
        <v>1752891.8</v>
      </c>
      <c r="G438" s="345">
        <v>1196554.3400000001</v>
      </c>
    </row>
    <row r="439" spans="1:7" ht="30">
      <c r="B439" s="381" t="s">
        <v>2098</v>
      </c>
      <c r="C439" s="363" t="s">
        <v>2099</v>
      </c>
      <c r="D439" s="345">
        <v>637799397.11000001</v>
      </c>
      <c r="E439" s="345">
        <v>150422545.16</v>
      </c>
      <c r="F439" s="345">
        <v>308996145.5</v>
      </c>
      <c r="G439" s="345">
        <v>479225796.76999998</v>
      </c>
    </row>
    <row r="440" spans="1:7">
      <c r="B440" s="381" t="s">
        <v>2100</v>
      </c>
      <c r="C440" s="363" t="s">
        <v>2101</v>
      </c>
      <c r="D440" s="345">
        <v>239184.86</v>
      </c>
      <c r="E440" s="345">
        <v>2670566351.54</v>
      </c>
      <c r="F440" s="345">
        <v>2670663297.8699999</v>
      </c>
      <c r="G440" s="345">
        <v>142238.53</v>
      </c>
    </row>
    <row r="441" spans="1:7">
      <c r="B441" s="381" t="s">
        <v>2102</v>
      </c>
      <c r="C441" s="363" t="s">
        <v>2103</v>
      </c>
      <c r="D441" s="345">
        <v>-4428720.07</v>
      </c>
      <c r="E441" s="345">
        <v>2363008566.02</v>
      </c>
      <c r="F441" s="345">
        <v>2361225332.25</v>
      </c>
      <c r="G441" s="345">
        <v>-2645486.2999999998</v>
      </c>
    </row>
    <row r="442" spans="1:7">
      <c r="B442" s="381" t="s">
        <v>2104</v>
      </c>
      <c r="C442" s="363" t="s">
        <v>2507</v>
      </c>
      <c r="D442" s="345">
        <v>1319866041.1900001</v>
      </c>
      <c r="E442" s="345">
        <v>2837303015.8899999</v>
      </c>
      <c r="F442" s="345">
        <v>2350179464.3600001</v>
      </c>
      <c r="G442" s="345">
        <v>1806989592.72</v>
      </c>
    </row>
    <row r="443" spans="1:7">
      <c r="B443" s="381" t="s">
        <v>2308</v>
      </c>
      <c r="C443" s="363" t="s">
        <v>2309</v>
      </c>
      <c r="D443" s="345">
        <v>55000</v>
      </c>
      <c r="E443" s="345">
        <v>165000</v>
      </c>
      <c r="F443" s="345">
        <v>0</v>
      </c>
      <c r="G443" s="345">
        <v>220000</v>
      </c>
    </row>
    <row r="444" spans="1:7">
      <c r="A444" s="256"/>
      <c r="B444" s="381" t="s">
        <v>2105</v>
      </c>
      <c r="C444" s="363" t="s">
        <v>2106</v>
      </c>
      <c r="D444" s="345">
        <v>100618.04</v>
      </c>
      <c r="E444" s="345">
        <v>1814.98</v>
      </c>
      <c r="F444" s="345">
        <v>0</v>
      </c>
      <c r="G444" s="345">
        <v>102433.02</v>
      </c>
    </row>
    <row r="445" spans="1:7">
      <c r="B445" s="381" t="s">
        <v>2107</v>
      </c>
      <c r="C445" s="363" t="s">
        <v>2108</v>
      </c>
      <c r="D445" s="345">
        <v>3539209.35</v>
      </c>
      <c r="E445" s="345">
        <v>75369340.049999997</v>
      </c>
      <c r="F445" s="345">
        <v>75503533.189999998</v>
      </c>
      <c r="G445" s="345">
        <v>3405016.21</v>
      </c>
    </row>
    <row r="446" spans="1:7">
      <c r="B446" s="381" t="s">
        <v>2109</v>
      </c>
      <c r="C446" s="363" t="s">
        <v>2110</v>
      </c>
      <c r="D446" s="345">
        <v>2433533.8199999998</v>
      </c>
      <c r="E446" s="345">
        <v>1661691.14</v>
      </c>
      <c r="F446" s="345">
        <v>1405219.92</v>
      </c>
      <c r="G446" s="345">
        <v>2690005.04</v>
      </c>
    </row>
    <row r="447" spans="1:7">
      <c r="B447" s="381" t="s">
        <v>2111</v>
      </c>
      <c r="C447" s="363" t="s">
        <v>2112</v>
      </c>
      <c r="D447" s="345">
        <v>1796522.65</v>
      </c>
      <c r="E447" s="345">
        <v>466846.19</v>
      </c>
      <c r="F447" s="345">
        <v>546581.82999999996</v>
      </c>
      <c r="G447" s="345">
        <v>1716787.01</v>
      </c>
    </row>
    <row r="448" spans="1:7">
      <c r="B448" s="381" t="s">
        <v>2310</v>
      </c>
      <c r="C448" s="363" t="s">
        <v>2311</v>
      </c>
      <c r="D448" s="345">
        <v>25000</v>
      </c>
      <c r="E448" s="345">
        <v>0</v>
      </c>
      <c r="F448" s="345">
        <v>0</v>
      </c>
      <c r="G448" s="345">
        <v>25000</v>
      </c>
    </row>
    <row r="449" spans="2:7">
      <c r="B449" s="381" t="s">
        <v>2113</v>
      </c>
      <c r="C449" s="363" t="s">
        <v>2114</v>
      </c>
      <c r="D449" s="345">
        <v>47447302.450000003</v>
      </c>
      <c r="E449" s="345">
        <v>3742720009.7800002</v>
      </c>
      <c r="F449" s="345">
        <v>3757518970.8600001</v>
      </c>
      <c r="G449" s="345">
        <v>32648341.370000001</v>
      </c>
    </row>
    <row r="450" spans="2:7">
      <c r="B450" s="381" t="s">
        <v>2115</v>
      </c>
      <c r="C450" s="363" t="s">
        <v>2116</v>
      </c>
      <c r="D450" s="345">
        <v>303531072.06999999</v>
      </c>
      <c r="E450" s="345">
        <v>10781118034.76</v>
      </c>
      <c r="F450" s="345">
        <v>10818584402.01</v>
      </c>
      <c r="G450" s="345">
        <v>266064704.81999999</v>
      </c>
    </row>
    <row r="451" spans="2:7">
      <c r="B451" s="381" t="s">
        <v>2117</v>
      </c>
      <c r="C451" s="363" t="s">
        <v>2118</v>
      </c>
      <c r="D451" s="345">
        <v>27918934.649999999</v>
      </c>
      <c r="E451" s="345">
        <v>-1561350.69</v>
      </c>
      <c r="F451" s="345">
        <v>0</v>
      </c>
      <c r="G451" s="345">
        <v>26357583.960000001</v>
      </c>
    </row>
    <row r="452" spans="2:7">
      <c r="B452" s="381" t="s">
        <v>2119</v>
      </c>
      <c r="C452" s="363" t="s">
        <v>2120</v>
      </c>
      <c r="D452" s="345">
        <v>58356687.770000003</v>
      </c>
      <c r="E452" s="345">
        <v>4037275486.6500001</v>
      </c>
      <c r="F452" s="345">
        <v>4057177898.0700002</v>
      </c>
      <c r="G452" s="345">
        <v>38454276.350000001</v>
      </c>
    </row>
    <row r="453" spans="2:7">
      <c r="B453" s="381" t="s">
        <v>2121</v>
      </c>
      <c r="C453" s="363" t="s">
        <v>2122</v>
      </c>
      <c r="D453" s="345">
        <v>1927281.48</v>
      </c>
      <c r="E453" s="345">
        <v>89866.14</v>
      </c>
      <c r="F453" s="345">
        <v>26848.25</v>
      </c>
      <c r="G453" s="345">
        <v>1990299.37</v>
      </c>
    </row>
    <row r="454" spans="2:7">
      <c r="B454" s="381" t="s">
        <v>2123</v>
      </c>
      <c r="C454" s="363" t="s">
        <v>2124</v>
      </c>
      <c r="D454" s="345">
        <v>614340.41</v>
      </c>
      <c r="E454" s="345">
        <v>6682407.29</v>
      </c>
      <c r="F454" s="345">
        <v>7032918.8700000001</v>
      </c>
      <c r="G454" s="345">
        <v>263828.83</v>
      </c>
    </row>
    <row r="455" spans="2:7" ht="30">
      <c r="B455" s="381" t="s">
        <v>2125</v>
      </c>
      <c r="C455" s="363" t="s">
        <v>2126</v>
      </c>
      <c r="D455" s="345">
        <v>2634199.29</v>
      </c>
      <c r="E455" s="345">
        <v>102952555.23</v>
      </c>
      <c r="F455" s="345">
        <v>103279370.23999999</v>
      </c>
      <c r="G455" s="345">
        <v>2307384.2799999998</v>
      </c>
    </row>
    <row r="456" spans="2:7">
      <c r="B456" s="381" t="s">
        <v>2127</v>
      </c>
      <c r="C456" s="363" t="s">
        <v>2128</v>
      </c>
      <c r="D456" s="345">
        <v>4814750.03</v>
      </c>
      <c r="E456" s="345">
        <v>1553543.8</v>
      </c>
      <c r="F456" s="345">
        <v>1577823.92</v>
      </c>
      <c r="G456" s="345">
        <v>4790469.91</v>
      </c>
    </row>
    <row r="457" spans="2:7">
      <c r="B457" s="381" t="s">
        <v>2129</v>
      </c>
      <c r="C457" s="363" t="s">
        <v>2130</v>
      </c>
      <c r="D457" s="345">
        <v>221723009.22999999</v>
      </c>
      <c r="E457" s="345">
        <v>2309234610.5799999</v>
      </c>
      <c r="F457" s="345">
        <v>1695551326.8499999</v>
      </c>
      <c r="G457" s="345">
        <v>835406292.96000004</v>
      </c>
    </row>
    <row r="458" spans="2:7">
      <c r="B458" s="381" t="s">
        <v>2131</v>
      </c>
      <c r="C458" s="363" t="s">
        <v>2132</v>
      </c>
      <c r="D458" s="345">
        <v>9815383.4399999995</v>
      </c>
      <c r="E458" s="345">
        <v>9874318.3800000008</v>
      </c>
      <c r="F458" s="345">
        <v>9712800.6999999993</v>
      </c>
      <c r="G458" s="345">
        <v>9976901.1199999992</v>
      </c>
    </row>
    <row r="459" spans="2:7">
      <c r="B459" s="381" t="s">
        <v>2133</v>
      </c>
      <c r="C459" s="363" t="s">
        <v>2134</v>
      </c>
      <c r="D459" s="345">
        <v>1203999.28</v>
      </c>
      <c r="E459" s="345">
        <v>45093788.909999996</v>
      </c>
      <c r="F459" s="345">
        <v>45295580.359999999</v>
      </c>
      <c r="G459" s="345">
        <v>1002207.83</v>
      </c>
    </row>
    <row r="460" spans="2:7">
      <c r="B460" s="381" t="s">
        <v>2135</v>
      </c>
      <c r="C460" s="363" t="s">
        <v>2136</v>
      </c>
      <c r="D460" s="345">
        <v>55579730.299999997</v>
      </c>
      <c r="E460" s="345">
        <v>4953884270.3500004</v>
      </c>
      <c r="F460" s="345">
        <v>4903188523.6800003</v>
      </c>
      <c r="G460" s="345">
        <v>106275476.97</v>
      </c>
    </row>
    <row r="461" spans="2:7">
      <c r="B461" s="381"/>
      <c r="C461" s="382" t="s">
        <v>2139</v>
      </c>
      <c r="D461" s="334">
        <v>4572832897.8499994</v>
      </c>
      <c r="E461" s="334">
        <v>49784894218.029999</v>
      </c>
      <c r="F461" s="334">
        <v>48965943508.639992</v>
      </c>
      <c r="G461" s="334">
        <v>5391783607.2400007</v>
      </c>
    </row>
    <row r="462" spans="2:7" ht="31.5" customHeight="1">
      <c r="B462" s="384" t="s">
        <v>2140</v>
      </c>
      <c r="C462" s="375"/>
      <c r="D462" s="345"/>
      <c r="E462" s="345"/>
      <c r="F462" s="345"/>
      <c r="G462" s="345"/>
    </row>
    <row r="463" spans="2:7">
      <c r="B463" s="362" t="s">
        <v>2141</v>
      </c>
      <c r="C463" s="363" t="s">
        <v>2142</v>
      </c>
      <c r="D463" s="345">
        <v>215067658.66999999</v>
      </c>
      <c r="E463" s="345">
        <v>150614342.71000001</v>
      </c>
      <c r="F463" s="345">
        <v>108933700.53</v>
      </c>
      <c r="G463" s="345">
        <v>256748300.84999999</v>
      </c>
    </row>
    <row r="464" spans="2:7">
      <c r="B464" s="362" t="s">
        <v>2143</v>
      </c>
      <c r="C464" s="363" t="s">
        <v>2144</v>
      </c>
      <c r="D464" s="345">
        <v>184496.13</v>
      </c>
      <c r="E464" s="345">
        <v>256854.41</v>
      </c>
      <c r="F464" s="345">
        <v>0</v>
      </c>
      <c r="G464" s="345">
        <v>441350.54</v>
      </c>
    </row>
    <row r="465" spans="2:7">
      <c r="B465" s="381"/>
      <c r="C465" s="382" t="s">
        <v>2145</v>
      </c>
      <c r="D465" s="367">
        <v>215252154.79999998</v>
      </c>
      <c r="E465" s="367">
        <v>150871197.12</v>
      </c>
      <c r="F465" s="367">
        <v>108933700.53</v>
      </c>
      <c r="G465" s="367">
        <v>257189651.38999999</v>
      </c>
    </row>
    <row r="466" spans="2:7" ht="31.5" customHeight="1">
      <c r="B466" s="384" t="s">
        <v>2146</v>
      </c>
      <c r="C466" s="375"/>
      <c r="D466" s="345"/>
      <c r="E466" s="345"/>
      <c r="F466" s="345"/>
      <c r="G466" s="345"/>
    </row>
    <row r="467" spans="2:7">
      <c r="B467" s="374" t="s">
        <v>2147</v>
      </c>
      <c r="C467" s="375" t="s">
        <v>2148</v>
      </c>
      <c r="D467" s="345">
        <v>1172677.56</v>
      </c>
      <c r="E467" s="345">
        <v>12162920.640000001</v>
      </c>
      <c r="F467" s="345">
        <v>12169766.189999999</v>
      </c>
      <c r="G467" s="345">
        <v>1165832.01</v>
      </c>
    </row>
    <row r="468" spans="2:7">
      <c r="B468" s="374" t="s">
        <v>2149</v>
      </c>
      <c r="C468" s="375" t="s">
        <v>2150</v>
      </c>
      <c r="D468" s="345">
        <v>689832.31</v>
      </c>
      <c r="E468" s="345">
        <v>13628134.619999999</v>
      </c>
      <c r="F468" s="345">
        <v>13575832.93</v>
      </c>
      <c r="G468" s="345">
        <v>742134</v>
      </c>
    </row>
    <row r="469" spans="2:7">
      <c r="B469" s="374" t="s">
        <v>2151</v>
      </c>
      <c r="C469" s="375" t="s">
        <v>2152</v>
      </c>
      <c r="D469" s="345">
        <v>670650.99</v>
      </c>
      <c r="E469" s="345">
        <v>9419853.1600000001</v>
      </c>
      <c r="F469" s="345">
        <v>9351017.7200000007</v>
      </c>
      <c r="G469" s="345">
        <v>739486.43</v>
      </c>
    </row>
    <row r="470" spans="2:7" ht="30">
      <c r="B470" s="374" t="s">
        <v>2153</v>
      </c>
      <c r="C470" s="375" t="s">
        <v>2154</v>
      </c>
      <c r="D470" s="345">
        <v>441245.98</v>
      </c>
      <c r="E470" s="345">
        <v>6463489.4400000004</v>
      </c>
      <c r="F470" s="345">
        <v>6354066.6500000004</v>
      </c>
      <c r="G470" s="345">
        <v>550668.77</v>
      </c>
    </row>
    <row r="471" spans="2:7">
      <c r="B471" s="374" t="s">
        <v>2155</v>
      </c>
      <c r="C471" s="375" t="s">
        <v>2156</v>
      </c>
      <c r="D471" s="345">
        <v>2348129.59</v>
      </c>
      <c r="E471" s="345">
        <v>26495838.739999998</v>
      </c>
      <c r="F471" s="345">
        <v>26488601.789999999</v>
      </c>
      <c r="G471" s="345">
        <v>2355366.54</v>
      </c>
    </row>
    <row r="472" spans="2:7">
      <c r="B472" s="374" t="s">
        <v>2157</v>
      </c>
      <c r="C472" s="375" t="s">
        <v>2158</v>
      </c>
      <c r="D472" s="345">
        <v>285721.96999999997</v>
      </c>
      <c r="E472" s="345">
        <v>6178647.2699999996</v>
      </c>
      <c r="F472" s="345">
        <v>6162700.21</v>
      </c>
      <c r="G472" s="345">
        <v>301669.03000000003</v>
      </c>
    </row>
    <row r="473" spans="2:7">
      <c r="B473" s="374" t="s">
        <v>2159</v>
      </c>
      <c r="C473" s="375" t="s">
        <v>2160</v>
      </c>
      <c r="D473" s="345">
        <v>167668.20000000001</v>
      </c>
      <c r="E473" s="345">
        <v>3046090.75</v>
      </c>
      <c r="F473" s="345">
        <v>3051118.95</v>
      </c>
      <c r="G473" s="345">
        <v>162640</v>
      </c>
    </row>
    <row r="474" spans="2:7">
      <c r="B474" s="374" t="s">
        <v>2161</v>
      </c>
      <c r="C474" s="375" t="s">
        <v>2162</v>
      </c>
      <c r="D474" s="345">
        <v>506434.45</v>
      </c>
      <c r="E474" s="345">
        <v>3705205.39</v>
      </c>
      <c r="F474" s="345">
        <v>3969497.69</v>
      </c>
      <c r="G474" s="345">
        <v>242142.15</v>
      </c>
    </row>
    <row r="475" spans="2:7">
      <c r="B475" s="374" t="s">
        <v>2163</v>
      </c>
      <c r="C475" s="375" t="s">
        <v>2164</v>
      </c>
      <c r="D475" s="345">
        <v>611722.87</v>
      </c>
      <c r="E475" s="345">
        <v>8786402.0399999991</v>
      </c>
      <c r="F475" s="345">
        <v>8815936.3000000007</v>
      </c>
      <c r="G475" s="345">
        <v>582188.61</v>
      </c>
    </row>
    <row r="476" spans="2:7">
      <c r="B476" s="374" t="s">
        <v>2165</v>
      </c>
      <c r="C476" s="375" t="s">
        <v>2166</v>
      </c>
      <c r="D476" s="345">
        <v>435854.92</v>
      </c>
      <c r="E476" s="345">
        <v>3827607.2</v>
      </c>
      <c r="F476" s="345">
        <v>3929764.22</v>
      </c>
      <c r="G476" s="345">
        <v>333697.90000000002</v>
      </c>
    </row>
    <row r="477" spans="2:7">
      <c r="B477" s="374" t="s">
        <v>2167</v>
      </c>
      <c r="C477" s="375" t="s">
        <v>2168</v>
      </c>
      <c r="D477" s="345">
        <v>449128.12</v>
      </c>
      <c r="E477" s="345">
        <v>1070153.31</v>
      </c>
      <c r="F477" s="345">
        <v>1519281.43</v>
      </c>
      <c r="G477" s="345">
        <v>0</v>
      </c>
    </row>
    <row r="478" spans="2:7">
      <c r="B478" s="374" t="s">
        <v>2169</v>
      </c>
      <c r="C478" s="375" t="s">
        <v>2170</v>
      </c>
      <c r="D478" s="345">
        <v>5237.58</v>
      </c>
      <c r="E478" s="345">
        <v>-5237.58</v>
      </c>
      <c r="F478" s="345">
        <v>0</v>
      </c>
      <c r="G478" s="345">
        <v>0</v>
      </c>
    </row>
    <row r="479" spans="2:7" collapsed="1">
      <c r="B479" s="374"/>
      <c r="C479" s="382" t="s">
        <v>2171</v>
      </c>
      <c r="D479" s="334">
        <v>7784304.54</v>
      </c>
      <c r="E479" s="334">
        <v>94779104.979999989</v>
      </c>
      <c r="F479" s="334">
        <v>95387584.079999998</v>
      </c>
      <c r="G479" s="334">
        <v>7175825.4400000013</v>
      </c>
    </row>
    <row r="480" spans="2:7" ht="31.5" customHeight="1">
      <c r="B480" s="384" t="s">
        <v>2172</v>
      </c>
      <c r="C480" s="375"/>
      <c r="D480" s="365"/>
      <c r="E480" s="365"/>
      <c r="F480" s="365"/>
      <c r="G480" s="365"/>
    </row>
    <row r="481" spans="2:7">
      <c r="B481" s="381" t="s">
        <v>2173</v>
      </c>
      <c r="C481" s="363" t="s">
        <v>2174</v>
      </c>
      <c r="D481" s="345">
        <v>31214689.710000001</v>
      </c>
      <c r="E481" s="345">
        <v>22129619.48</v>
      </c>
      <c r="F481" s="345">
        <v>22262488.149999999</v>
      </c>
      <c r="G481" s="345">
        <v>31081821.039999999</v>
      </c>
    </row>
    <row r="482" spans="2:7" ht="30">
      <c r="B482" s="381" t="s">
        <v>2175</v>
      </c>
      <c r="C482" s="363" t="s">
        <v>2176</v>
      </c>
      <c r="D482" s="345">
        <v>24083198.25</v>
      </c>
      <c r="E482" s="345">
        <v>12735125.529999999</v>
      </c>
      <c r="F482" s="345">
        <v>12392952.279999999</v>
      </c>
      <c r="G482" s="345">
        <v>24425371.5</v>
      </c>
    </row>
    <row r="483" spans="2:7" ht="30">
      <c r="B483" s="381" t="s">
        <v>2177</v>
      </c>
      <c r="C483" s="363" t="s">
        <v>2178</v>
      </c>
      <c r="D483" s="332">
        <v>9136931.2400000002</v>
      </c>
      <c r="E483" s="332">
        <v>6335455.29</v>
      </c>
      <c r="F483" s="332">
        <v>4995715.5</v>
      </c>
      <c r="G483" s="332">
        <v>10476671.029999999</v>
      </c>
    </row>
    <row r="484" spans="2:7" ht="15.75" customHeight="1">
      <c r="B484" s="381" t="s">
        <v>2179</v>
      </c>
      <c r="C484" s="363" t="s">
        <v>2180</v>
      </c>
      <c r="D484" s="332">
        <v>3860895.06</v>
      </c>
      <c r="E484" s="332">
        <v>3157135.84</v>
      </c>
      <c r="F484" s="332">
        <v>3269276.95</v>
      </c>
      <c r="G484" s="332">
        <v>3748753.95</v>
      </c>
    </row>
    <row r="485" spans="2:7" ht="15.75" customHeight="1">
      <c r="B485" s="381" t="s">
        <v>2181</v>
      </c>
      <c r="C485" s="363" t="s">
        <v>2182</v>
      </c>
      <c r="D485" s="332">
        <v>3209215.46</v>
      </c>
      <c r="E485" s="332">
        <v>1605117.44</v>
      </c>
      <c r="F485" s="332">
        <v>4427457.9000000004</v>
      </c>
      <c r="G485" s="332">
        <v>386875</v>
      </c>
    </row>
    <row r="486" spans="2:7" ht="30">
      <c r="B486" s="381" t="s">
        <v>2183</v>
      </c>
      <c r="C486" s="363" t="s">
        <v>2184</v>
      </c>
      <c r="D486" s="345">
        <v>1535804.71</v>
      </c>
      <c r="E486" s="345">
        <v>1581363.49</v>
      </c>
      <c r="F486" s="345">
        <v>1160624.21</v>
      </c>
      <c r="G486" s="345">
        <v>1956543.99</v>
      </c>
    </row>
    <row r="487" spans="2:7" ht="30">
      <c r="B487" s="381" t="s">
        <v>2185</v>
      </c>
      <c r="C487" s="363" t="s">
        <v>2186</v>
      </c>
      <c r="D487" s="345">
        <v>384080.85</v>
      </c>
      <c r="E487" s="345">
        <v>1554618.63</v>
      </c>
      <c r="F487" s="345">
        <v>1252035.9099999999</v>
      </c>
      <c r="G487" s="345">
        <v>686663.57</v>
      </c>
    </row>
    <row r="488" spans="2:7">
      <c r="B488" s="381" t="s">
        <v>2187</v>
      </c>
      <c r="C488" s="363" t="s">
        <v>2188</v>
      </c>
      <c r="D488" s="345">
        <v>2258993.83</v>
      </c>
      <c r="E488" s="345">
        <v>1587201.75</v>
      </c>
      <c r="F488" s="345">
        <v>1233420.4099999999</v>
      </c>
      <c r="G488" s="345">
        <v>2612775.17</v>
      </c>
    </row>
    <row r="489" spans="2:7" ht="30">
      <c r="B489" s="381" t="s">
        <v>2189</v>
      </c>
      <c r="C489" s="363" t="s">
        <v>2190</v>
      </c>
      <c r="D489" s="345">
        <v>1003548.06</v>
      </c>
      <c r="E489" s="345">
        <v>1537410.79</v>
      </c>
      <c r="F489" s="345">
        <v>2318438.7000000002</v>
      </c>
      <c r="G489" s="345">
        <v>222520.15</v>
      </c>
    </row>
    <row r="490" spans="2:7" ht="30">
      <c r="B490" s="381" t="s">
        <v>2191</v>
      </c>
      <c r="C490" s="363" t="s">
        <v>2192</v>
      </c>
      <c r="D490" s="345">
        <v>1090947.47</v>
      </c>
      <c r="E490" s="345">
        <v>554038.43000000005</v>
      </c>
      <c r="F490" s="345">
        <v>206928.26</v>
      </c>
      <c r="G490" s="345">
        <v>1438057.64</v>
      </c>
    </row>
    <row r="491" spans="2:7" ht="30">
      <c r="B491" s="381" t="s">
        <v>2193</v>
      </c>
      <c r="C491" s="363" t="s">
        <v>2194</v>
      </c>
      <c r="D491" s="345">
        <v>5648235.4100000001</v>
      </c>
      <c r="E491" s="345">
        <v>1577663.57</v>
      </c>
      <c r="F491" s="345">
        <v>1712876.35</v>
      </c>
      <c r="G491" s="345">
        <v>5513022.6299999999</v>
      </c>
    </row>
    <row r="492" spans="2:7" ht="30">
      <c r="B492" s="381" t="s">
        <v>2195</v>
      </c>
      <c r="C492" s="363" t="s">
        <v>2508</v>
      </c>
      <c r="D492" s="345">
        <v>5289711.26</v>
      </c>
      <c r="E492" s="345">
        <v>1573358.62</v>
      </c>
      <c r="F492" s="345">
        <v>969327.14</v>
      </c>
      <c r="G492" s="345">
        <v>5893742.7400000002</v>
      </c>
    </row>
    <row r="493" spans="2:7" ht="30">
      <c r="B493" s="381" t="s">
        <v>2196</v>
      </c>
      <c r="C493" s="363" t="s">
        <v>2197</v>
      </c>
      <c r="D493" s="345">
        <v>3748441.66</v>
      </c>
      <c r="E493" s="345">
        <v>4586924.18</v>
      </c>
      <c r="F493" s="345">
        <v>4483108.24</v>
      </c>
      <c r="G493" s="345">
        <v>3852257.6</v>
      </c>
    </row>
    <row r="494" spans="2:7">
      <c r="B494" s="381" t="s">
        <v>2198</v>
      </c>
      <c r="C494" s="363" t="s">
        <v>2199</v>
      </c>
      <c r="D494" s="345">
        <v>168.47</v>
      </c>
      <c r="E494" s="345">
        <v>3882955.14</v>
      </c>
      <c r="F494" s="345">
        <v>3484994.8</v>
      </c>
      <c r="G494" s="345">
        <v>398128.81</v>
      </c>
    </row>
    <row r="495" spans="2:7" ht="30">
      <c r="B495" s="381" t="s">
        <v>2200</v>
      </c>
      <c r="C495" s="363" t="s">
        <v>2201</v>
      </c>
      <c r="D495" s="345">
        <v>6166398.4500000002</v>
      </c>
      <c r="E495" s="345">
        <v>5650107.1399999997</v>
      </c>
      <c r="F495" s="345">
        <v>6538364.9699999997</v>
      </c>
      <c r="G495" s="345">
        <v>5278140.62</v>
      </c>
    </row>
    <row r="496" spans="2:7">
      <c r="B496" s="381" t="s">
        <v>2202</v>
      </c>
      <c r="C496" s="363" t="s">
        <v>2203</v>
      </c>
      <c r="D496" s="345">
        <v>4756380.82</v>
      </c>
      <c r="E496" s="345">
        <v>4709710.87</v>
      </c>
      <c r="F496" s="345">
        <v>4890605.04</v>
      </c>
      <c r="G496" s="345">
        <v>4575486.6500000004</v>
      </c>
    </row>
    <row r="497" spans="2:7" collapsed="1">
      <c r="B497" s="381"/>
      <c r="C497" s="382" t="s">
        <v>2216</v>
      </c>
      <c r="D497" s="334">
        <v>103387640.70999998</v>
      </c>
      <c r="E497" s="334">
        <v>74757806.189999998</v>
      </c>
      <c r="F497" s="334">
        <v>75598614.810000002</v>
      </c>
      <c r="G497" s="334">
        <v>102546832.08999999</v>
      </c>
    </row>
    <row r="498" spans="2:7" ht="31.5" customHeight="1">
      <c r="B498" s="384" t="s">
        <v>2217</v>
      </c>
      <c r="C498" s="375"/>
      <c r="D498" s="365"/>
      <c r="E498" s="365"/>
      <c r="F498" s="365"/>
      <c r="G498" s="365"/>
    </row>
    <row r="499" spans="2:7">
      <c r="B499" s="374" t="s">
        <v>2218</v>
      </c>
      <c r="C499" s="375" t="s">
        <v>2219</v>
      </c>
      <c r="D499" s="345">
        <v>1442.31</v>
      </c>
      <c r="E499" s="345">
        <v>532064.47</v>
      </c>
      <c r="F499" s="345">
        <v>514108.61</v>
      </c>
      <c r="G499" s="345">
        <v>19398.169999999998</v>
      </c>
    </row>
    <row r="500" spans="2:7">
      <c r="B500" s="374" t="s">
        <v>2220</v>
      </c>
      <c r="C500" s="375" t="s">
        <v>2221</v>
      </c>
      <c r="D500" s="345">
        <v>126055.18</v>
      </c>
      <c r="E500" s="345">
        <v>66618.84</v>
      </c>
      <c r="F500" s="345">
        <v>0</v>
      </c>
      <c r="G500" s="345">
        <v>192674.02</v>
      </c>
    </row>
    <row r="501" spans="2:7">
      <c r="B501" s="374" t="s">
        <v>2222</v>
      </c>
      <c r="C501" s="375" t="s">
        <v>2223</v>
      </c>
      <c r="D501" s="345">
        <v>797131.15</v>
      </c>
      <c r="E501" s="345">
        <v>811128.77</v>
      </c>
      <c r="F501" s="345">
        <v>798009.85</v>
      </c>
      <c r="G501" s="345">
        <v>810250.07</v>
      </c>
    </row>
    <row r="502" spans="2:7">
      <c r="B502" s="374" t="s">
        <v>2224</v>
      </c>
      <c r="C502" s="375" t="s">
        <v>2225</v>
      </c>
      <c r="D502" s="345">
        <v>12660210.08</v>
      </c>
      <c r="E502" s="345">
        <v>5267546.53</v>
      </c>
      <c r="F502" s="345">
        <v>1302893.3600000001</v>
      </c>
      <c r="G502" s="345">
        <v>16624863.25</v>
      </c>
    </row>
    <row r="503" spans="2:7">
      <c r="B503" s="374" t="s">
        <v>2509</v>
      </c>
      <c r="C503" s="375" t="s">
        <v>2510</v>
      </c>
      <c r="D503" s="345">
        <v>0</v>
      </c>
      <c r="E503" s="345">
        <v>6455927.6200000001</v>
      </c>
      <c r="F503" s="345">
        <v>3189702.12</v>
      </c>
      <c r="G503" s="345">
        <v>3266225.5</v>
      </c>
    </row>
    <row r="504" spans="2:7">
      <c r="B504" s="374" t="s">
        <v>2511</v>
      </c>
      <c r="C504" s="375" t="s">
        <v>2512</v>
      </c>
      <c r="D504" s="345">
        <v>0</v>
      </c>
      <c r="E504" s="345">
        <v>93810.62</v>
      </c>
      <c r="F504" s="345">
        <v>91566.22</v>
      </c>
      <c r="G504" s="345">
        <v>2244.4</v>
      </c>
    </row>
    <row r="505" spans="2:7">
      <c r="B505" s="374" t="s">
        <v>2226</v>
      </c>
      <c r="C505" s="375" t="s">
        <v>2227</v>
      </c>
      <c r="D505" s="345">
        <v>10023603.66</v>
      </c>
      <c r="E505" s="345">
        <v>51456370.579999998</v>
      </c>
      <c r="F505" s="345">
        <v>46979712.119999997</v>
      </c>
      <c r="G505" s="345">
        <v>14500262.119999999</v>
      </c>
    </row>
    <row r="506" spans="2:7" ht="30">
      <c r="B506" s="374" t="s">
        <v>2228</v>
      </c>
      <c r="C506" s="375" t="s">
        <v>2387</v>
      </c>
      <c r="D506" s="345">
        <v>0</v>
      </c>
      <c r="E506" s="345">
        <v>7175</v>
      </c>
      <c r="F506" s="345">
        <v>7175</v>
      </c>
      <c r="G506" s="345">
        <v>0</v>
      </c>
    </row>
    <row r="507" spans="2:7">
      <c r="B507" s="374" t="s">
        <v>2229</v>
      </c>
      <c r="C507" s="375" t="s">
        <v>2230</v>
      </c>
      <c r="D507" s="345">
        <v>1552197.23</v>
      </c>
      <c r="E507" s="345">
        <v>823434.78</v>
      </c>
      <c r="F507" s="345">
        <v>717139.17</v>
      </c>
      <c r="G507" s="345">
        <v>1658492.84</v>
      </c>
    </row>
    <row r="508" spans="2:7">
      <c r="B508" s="374" t="s">
        <v>2231</v>
      </c>
      <c r="C508" s="375" t="s">
        <v>2232</v>
      </c>
      <c r="D508" s="345">
        <v>368.75</v>
      </c>
      <c r="E508" s="345">
        <v>741.74</v>
      </c>
      <c r="F508" s="345">
        <v>1110.49</v>
      </c>
      <c r="G508" s="345">
        <v>0</v>
      </c>
    </row>
    <row r="509" spans="2:7">
      <c r="B509" s="374" t="s">
        <v>2233</v>
      </c>
      <c r="C509" s="375" t="s">
        <v>2234</v>
      </c>
      <c r="D509" s="345">
        <v>11010.56</v>
      </c>
      <c r="E509" s="345">
        <v>102136.77</v>
      </c>
      <c r="F509" s="345">
        <v>105286.23</v>
      </c>
      <c r="G509" s="345">
        <v>7861.1</v>
      </c>
    </row>
    <row r="510" spans="2:7">
      <c r="B510" s="374" t="s">
        <v>2235</v>
      </c>
      <c r="C510" s="375" t="s">
        <v>2236</v>
      </c>
      <c r="D510" s="345">
        <v>1144800.95</v>
      </c>
      <c r="E510" s="345">
        <v>8821752.8000000007</v>
      </c>
      <c r="F510" s="345">
        <v>9099102.4199999999</v>
      </c>
      <c r="G510" s="345">
        <v>867451.33</v>
      </c>
    </row>
    <row r="511" spans="2:7">
      <c r="B511" s="374" t="s">
        <v>2237</v>
      </c>
      <c r="C511" s="375" t="s">
        <v>2238</v>
      </c>
      <c r="D511" s="345">
        <v>5.41</v>
      </c>
      <c r="E511" s="345">
        <v>90272.49</v>
      </c>
      <c r="F511" s="345">
        <v>90277.9</v>
      </c>
      <c r="G511" s="345">
        <v>0</v>
      </c>
    </row>
    <row r="512" spans="2:7">
      <c r="B512" s="374" t="s">
        <v>2239</v>
      </c>
      <c r="C512" s="375" t="s">
        <v>2240</v>
      </c>
      <c r="D512" s="345">
        <v>2971591.26</v>
      </c>
      <c r="E512" s="345">
        <v>3010977.57</v>
      </c>
      <c r="F512" s="345">
        <v>3082600.76</v>
      </c>
      <c r="G512" s="345">
        <v>2899968.07</v>
      </c>
    </row>
    <row r="513" spans="1:7">
      <c r="B513" s="374" t="s">
        <v>2241</v>
      </c>
      <c r="C513" s="366" t="s">
        <v>2520</v>
      </c>
      <c r="D513" s="345">
        <v>0</v>
      </c>
      <c r="E513" s="345">
        <v>521406.13</v>
      </c>
      <c r="F513" s="345">
        <v>521406.13</v>
      </c>
      <c r="G513" s="345">
        <v>0</v>
      </c>
    </row>
    <row r="514" spans="1:7">
      <c r="B514" s="374" t="s">
        <v>2242</v>
      </c>
      <c r="C514" s="366" t="s">
        <v>2527</v>
      </c>
      <c r="D514" s="345">
        <v>24541626.120000001</v>
      </c>
      <c r="E514" s="345">
        <v>122859969.02</v>
      </c>
      <c r="F514" s="345">
        <v>95156475.420000002</v>
      </c>
      <c r="G514" s="345">
        <v>52245119.719999999</v>
      </c>
    </row>
    <row r="515" spans="1:7">
      <c r="B515" s="374" t="s">
        <v>2243</v>
      </c>
      <c r="C515" s="375" t="s">
        <v>2244</v>
      </c>
      <c r="D515" s="345">
        <v>1901527.49</v>
      </c>
      <c r="E515" s="345">
        <v>6586955.0999999996</v>
      </c>
      <c r="F515" s="345">
        <v>7024573.6699999999</v>
      </c>
      <c r="G515" s="345">
        <v>1463908.92</v>
      </c>
    </row>
    <row r="516" spans="1:7">
      <c r="B516" s="374" t="s">
        <v>2245</v>
      </c>
      <c r="C516" s="375" t="s">
        <v>2246</v>
      </c>
      <c r="D516" s="345">
        <v>0</v>
      </c>
      <c r="E516" s="345">
        <v>6737415.6699999999</v>
      </c>
      <c r="F516" s="345">
        <v>6737415.6699999999</v>
      </c>
      <c r="G516" s="345">
        <v>0</v>
      </c>
    </row>
    <row r="517" spans="1:7">
      <c r="B517" s="374" t="s">
        <v>2247</v>
      </c>
      <c r="C517" s="375" t="s">
        <v>2248</v>
      </c>
      <c r="D517" s="345">
        <v>96300510.879999995</v>
      </c>
      <c r="E517" s="345">
        <v>21760925.739999998</v>
      </c>
      <c r="F517" s="345">
        <v>118057705.33</v>
      </c>
      <c r="G517" s="345">
        <v>3731.29</v>
      </c>
    </row>
    <row r="518" spans="1:7">
      <c r="B518" s="374" t="s">
        <v>2249</v>
      </c>
      <c r="C518" s="375" t="s">
        <v>2250</v>
      </c>
      <c r="D518" s="345">
        <v>10125752.49</v>
      </c>
      <c r="E518" s="345">
        <v>10293738.57</v>
      </c>
      <c r="F518" s="345">
        <v>10437533.119999999</v>
      </c>
      <c r="G518" s="345">
        <v>9981957.9399999995</v>
      </c>
    </row>
    <row r="519" spans="1:7">
      <c r="B519" s="374" t="s">
        <v>2251</v>
      </c>
      <c r="C519" s="375" t="s">
        <v>2252</v>
      </c>
      <c r="D519" s="345">
        <v>250000</v>
      </c>
      <c r="E519" s="345">
        <v>19743674.210000001</v>
      </c>
      <c r="F519" s="345">
        <v>19743674.210000001</v>
      </c>
      <c r="G519" s="345">
        <v>250000</v>
      </c>
    </row>
    <row r="520" spans="1:7">
      <c r="B520" s="374" t="s">
        <v>2513</v>
      </c>
      <c r="C520" s="375" t="s">
        <v>2514</v>
      </c>
      <c r="D520" s="345">
        <v>0</v>
      </c>
      <c r="E520" s="345">
        <v>250993.38</v>
      </c>
      <c r="F520" s="345">
        <v>9196.9</v>
      </c>
      <c r="G520" s="345">
        <v>241796.48000000001</v>
      </c>
    </row>
    <row r="521" spans="1:7">
      <c r="B521" s="374" t="s">
        <v>2253</v>
      </c>
      <c r="C521" s="375" t="s">
        <v>2254</v>
      </c>
      <c r="D521" s="345">
        <v>5773.38</v>
      </c>
      <c r="E521" s="345">
        <v>121483.43</v>
      </c>
      <c r="F521" s="345">
        <v>97721.14</v>
      </c>
      <c r="G521" s="345">
        <v>29535.67</v>
      </c>
    </row>
    <row r="522" spans="1:7">
      <c r="B522" s="374" t="s">
        <v>2255</v>
      </c>
      <c r="C522" s="375" t="s">
        <v>2386</v>
      </c>
      <c r="D522" s="345">
        <v>575.86</v>
      </c>
      <c r="E522" s="345">
        <v>1470895.23</v>
      </c>
      <c r="F522" s="345">
        <v>1471138.69</v>
      </c>
      <c r="G522" s="345">
        <v>332.4</v>
      </c>
    </row>
    <row r="523" spans="1:7" collapsed="1">
      <c r="B523" s="374"/>
      <c r="C523" s="382" t="s">
        <v>2256</v>
      </c>
      <c r="D523" s="334">
        <v>162414182.76000002</v>
      </c>
      <c r="E523" s="334">
        <v>267887415.05999997</v>
      </c>
      <c r="F523" s="334">
        <v>325235524.52999991</v>
      </c>
      <c r="G523" s="334">
        <v>105066073.29000002</v>
      </c>
    </row>
    <row r="524" spans="1:7" ht="31.5" customHeight="1" thickBot="1">
      <c r="A524" s="384" t="s">
        <v>2257</v>
      </c>
      <c r="B524" s="1"/>
      <c r="C524" s="382"/>
      <c r="D524" s="389">
        <v>28226558193.640007</v>
      </c>
      <c r="E524" s="389">
        <v>250523882580.13</v>
      </c>
      <c r="F524" s="389">
        <v>246970875515.68994</v>
      </c>
      <c r="G524" s="389">
        <v>31779565258.07999</v>
      </c>
    </row>
    <row r="525" spans="1:7" ht="15.75" thickTop="1">
      <c r="A525" s="473" t="s">
        <v>115</v>
      </c>
      <c r="B525" s="473"/>
      <c r="C525" s="473"/>
      <c r="D525" s="473"/>
      <c r="E525" s="473"/>
      <c r="F525" s="473"/>
      <c r="G525" s="473"/>
    </row>
    <row r="526" spans="1:7" hidden="1">
      <c r="B526" s="381"/>
      <c r="C526" s="382"/>
      <c r="D526" s="348"/>
      <c r="E526" s="348"/>
      <c r="F526" s="348"/>
      <c r="G526" s="348"/>
    </row>
    <row r="527" spans="1:7" hidden="1">
      <c r="B527" s="374"/>
      <c r="C527" s="375"/>
      <c r="D527" s="348"/>
      <c r="E527" s="348"/>
      <c r="F527" s="348"/>
      <c r="G527" s="348"/>
    </row>
    <row r="528" spans="1:7" hidden="1">
      <c r="A528" s="1"/>
      <c r="B528" s="362"/>
      <c r="C528" s="363"/>
      <c r="D528" s="332"/>
      <c r="E528" s="332"/>
      <c r="F528" s="332"/>
      <c r="G528" s="332"/>
    </row>
    <row r="529" spans="2:7" hidden="1">
      <c r="B529" s="362"/>
      <c r="C529" s="363"/>
      <c r="D529" s="332"/>
      <c r="E529" s="332"/>
      <c r="F529" s="332"/>
      <c r="G529" s="332"/>
    </row>
    <row r="530" spans="2:7" hidden="1">
      <c r="B530" s="362"/>
      <c r="C530" s="363"/>
      <c r="D530" s="332"/>
      <c r="E530" s="332"/>
      <c r="F530" s="332"/>
      <c r="G530" s="332"/>
    </row>
    <row r="531" spans="2:7" hidden="1">
      <c r="B531" s="381"/>
      <c r="C531" s="382"/>
      <c r="D531" s="332"/>
      <c r="E531" s="332"/>
      <c r="F531" s="332"/>
      <c r="G531" s="332"/>
    </row>
    <row r="532" spans="2:7" hidden="1">
      <c r="B532" s="381"/>
      <c r="C532" s="382"/>
      <c r="D532" s="332"/>
      <c r="E532" s="332"/>
      <c r="F532" s="332"/>
      <c r="G532" s="332"/>
    </row>
    <row r="533" spans="2:7" hidden="1">
      <c r="B533" s="374"/>
      <c r="C533" s="375"/>
      <c r="D533" s="332"/>
      <c r="E533" s="332"/>
      <c r="F533" s="332"/>
      <c r="G533" s="332"/>
    </row>
    <row r="534" spans="2:7" hidden="1">
      <c r="B534" s="362"/>
      <c r="C534" s="363"/>
      <c r="D534" s="332"/>
      <c r="E534" s="332"/>
      <c r="F534" s="332"/>
      <c r="G534" s="332"/>
    </row>
    <row r="535" spans="2:7" hidden="1">
      <c r="B535" s="362"/>
      <c r="C535" s="363"/>
      <c r="D535" s="345"/>
      <c r="E535" s="345"/>
      <c r="F535" s="345"/>
      <c r="G535" s="345"/>
    </row>
    <row r="536" spans="2:7" hidden="1">
      <c r="B536" s="362"/>
      <c r="C536" s="363"/>
      <c r="D536" s="345"/>
      <c r="E536" s="345"/>
      <c r="F536" s="345"/>
      <c r="G536" s="345"/>
    </row>
    <row r="537" spans="2:7" hidden="1">
      <c r="B537" s="362"/>
      <c r="C537" s="363"/>
      <c r="D537" s="345"/>
      <c r="E537" s="345"/>
      <c r="F537" s="345"/>
      <c r="G537" s="345"/>
    </row>
    <row r="538" spans="2:7" hidden="1">
      <c r="B538" s="362"/>
      <c r="C538" s="363"/>
      <c r="D538" s="345"/>
      <c r="E538" s="345"/>
      <c r="F538" s="345"/>
      <c r="G538" s="345"/>
    </row>
    <row r="539" spans="2:7" hidden="1">
      <c r="B539" s="362"/>
      <c r="C539" s="363"/>
      <c r="D539" s="345"/>
      <c r="E539" s="345"/>
      <c r="F539" s="345"/>
      <c r="G539" s="345"/>
    </row>
    <row r="540" spans="2:7" hidden="1">
      <c r="B540" s="362"/>
      <c r="C540" s="363"/>
      <c r="D540" s="345"/>
      <c r="E540" s="345"/>
      <c r="F540" s="345"/>
      <c r="G540" s="345"/>
    </row>
    <row r="541" spans="2:7" hidden="1">
      <c r="B541" s="362"/>
      <c r="C541" s="363"/>
      <c r="D541" s="345"/>
      <c r="E541" s="345"/>
      <c r="F541" s="345"/>
      <c r="G541" s="345"/>
    </row>
    <row r="542" spans="2:7" hidden="1">
      <c r="B542" s="362"/>
      <c r="C542" s="363"/>
      <c r="D542" s="345"/>
      <c r="E542" s="345"/>
      <c r="F542" s="345"/>
      <c r="G542" s="345"/>
    </row>
    <row r="543" spans="2:7" hidden="1">
      <c r="B543" s="362"/>
      <c r="C543" s="363"/>
      <c r="D543" s="345"/>
      <c r="E543" s="345"/>
      <c r="F543" s="345"/>
      <c r="G543" s="345"/>
    </row>
    <row r="544" spans="2:7" hidden="1">
      <c r="B544" s="362"/>
      <c r="C544" s="363"/>
      <c r="D544" s="345"/>
      <c r="E544" s="345"/>
      <c r="F544" s="345"/>
      <c r="G544" s="345"/>
    </row>
    <row r="545" spans="1:7" hidden="1">
      <c r="B545" s="362"/>
      <c r="C545" s="363"/>
      <c r="D545" s="345"/>
      <c r="E545" s="345"/>
      <c r="F545" s="345"/>
      <c r="G545" s="345"/>
    </row>
    <row r="546" spans="1:7" hidden="1">
      <c r="B546" s="362"/>
      <c r="C546" s="363"/>
      <c r="D546" s="345"/>
      <c r="E546" s="345"/>
      <c r="F546" s="345"/>
      <c r="G546" s="345"/>
    </row>
    <row r="547" spans="1:7" hidden="1">
      <c r="B547" s="362"/>
      <c r="C547" s="369"/>
      <c r="D547" s="332"/>
      <c r="E547" s="332"/>
      <c r="F547" s="332"/>
      <c r="G547" s="332"/>
    </row>
    <row r="548" spans="1:7" hidden="1">
      <c r="B548" s="362"/>
      <c r="C548" s="369"/>
      <c r="D548" s="332"/>
      <c r="E548" s="332"/>
      <c r="F548" s="332"/>
      <c r="G548" s="332"/>
    </row>
    <row r="549" spans="1:7" hidden="1">
      <c r="B549" s="362"/>
      <c r="C549" s="369"/>
      <c r="D549" s="332"/>
      <c r="E549" s="332"/>
      <c r="F549" s="332"/>
      <c r="G549" s="332"/>
    </row>
    <row r="550" spans="1:7" hidden="1">
      <c r="B550" s="381"/>
      <c r="C550" s="390"/>
      <c r="D550" s="332"/>
      <c r="E550" s="332"/>
      <c r="F550" s="332"/>
      <c r="G550" s="332"/>
    </row>
    <row r="551" spans="1:7" hidden="1">
      <c r="B551" s="381"/>
      <c r="C551" s="390"/>
      <c r="D551" s="332"/>
      <c r="E551" s="332"/>
      <c r="F551" s="332"/>
      <c r="G551" s="332"/>
    </row>
    <row r="552" spans="1:7" hidden="1">
      <c r="B552" s="374"/>
      <c r="C552" s="390"/>
      <c r="D552" s="311"/>
      <c r="E552" s="311"/>
      <c r="F552" s="311"/>
      <c r="G552" s="311"/>
    </row>
    <row r="553" spans="1:7" hidden="1">
      <c r="C553" s="393"/>
      <c r="D553" s="300"/>
      <c r="E553" s="300"/>
      <c r="F553" s="300"/>
      <c r="G553" s="300"/>
    </row>
    <row r="554" spans="1:7" hidden="1">
      <c r="A554" s="256"/>
      <c r="C554" s="393"/>
      <c r="D554" s="300"/>
      <c r="E554" s="300"/>
      <c r="F554" s="300"/>
      <c r="G554" s="300"/>
    </row>
    <row r="555" spans="1:7" hidden="1">
      <c r="A555" s="256"/>
    </row>
    <row r="556" spans="1:7" hidden="1">
      <c r="A556" s="256"/>
    </row>
    <row r="557" spans="1:7" hidden="1"/>
    <row r="558" spans="1:7" hidden="1"/>
    <row r="559" spans="1:7" hidden="1"/>
    <row r="560" spans="1:7" hidden="1"/>
    <row r="561" spans="2:3" hidden="1">
      <c r="B561" s="1"/>
      <c r="C561" s="1"/>
    </row>
    <row r="562" spans="2:3" hidden="1">
      <c r="B562" s="1"/>
      <c r="C562" s="1"/>
    </row>
    <row r="563" spans="2:3" hidden="1">
      <c r="B563" s="1"/>
      <c r="C563" s="1"/>
    </row>
    <row r="564" spans="2:3" hidden="1">
      <c r="B564" s="1"/>
      <c r="C564" s="1"/>
    </row>
    <row r="565" spans="2:3" hidden="1">
      <c r="B565" s="1"/>
      <c r="C565" s="1"/>
    </row>
    <row r="566" spans="2:3" hidden="1">
      <c r="B566" s="1"/>
      <c r="C566" s="1"/>
    </row>
    <row r="567" spans="2:3" hidden="1">
      <c r="B567" s="1"/>
      <c r="C567" s="1"/>
    </row>
    <row r="568" spans="2:3" hidden="1">
      <c r="B568" s="1"/>
      <c r="C568" s="1"/>
    </row>
    <row r="569" spans="2:3" hidden="1">
      <c r="B569" s="1"/>
      <c r="C569" s="1"/>
    </row>
    <row r="570" spans="2:3" hidden="1">
      <c r="B570" s="1"/>
      <c r="C570" s="1"/>
    </row>
    <row r="571" spans="2:3" hidden="1">
      <c r="B571" s="1"/>
      <c r="C571" s="1"/>
    </row>
    <row r="572" spans="2:3" hidden="1">
      <c r="B572" s="1"/>
      <c r="C572" s="1"/>
    </row>
    <row r="573" spans="2:3" hidden="1">
      <c r="B573" s="1"/>
      <c r="C573" s="1"/>
    </row>
    <row r="574" spans="2:3" hidden="1">
      <c r="B574" s="1"/>
      <c r="C574" s="1"/>
    </row>
    <row r="575" spans="2:3" hidden="1">
      <c r="B575" s="1"/>
      <c r="C575" s="1"/>
    </row>
    <row r="576" spans="2:3" hidden="1">
      <c r="B576" s="1"/>
      <c r="C576" s="1"/>
    </row>
    <row r="577" spans="2:3" hidden="1">
      <c r="B577" s="1"/>
      <c r="C577" s="1"/>
    </row>
    <row r="578" spans="2:3" hidden="1">
      <c r="B578" s="1"/>
      <c r="C578" s="1"/>
    </row>
    <row r="579" spans="2:3" hidden="1">
      <c r="B579" s="1"/>
      <c r="C579" s="1"/>
    </row>
    <row r="580" spans="2:3" hidden="1">
      <c r="B580" s="1"/>
      <c r="C580" s="1"/>
    </row>
    <row r="581" spans="2:3" hidden="1">
      <c r="B581" s="1"/>
      <c r="C581" s="1"/>
    </row>
    <row r="582" spans="2:3" hidden="1">
      <c r="B582" s="1"/>
      <c r="C582" s="1"/>
    </row>
    <row r="583" spans="2:3" hidden="1">
      <c r="B583" s="1"/>
      <c r="C583" s="1"/>
    </row>
    <row r="584" spans="2:3" hidden="1">
      <c r="B584" s="1"/>
      <c r="C584" s="1"/>
    </row>
    <row r="585" spans="2:3" hidden="1">
      <c r="B585" s="1"/>
      <c r="C585" s="1"/>
    </row>
    <row r="586" spans="2:3" hidden="1">
      <c r="B586" s="1"/>
      <c r="C586" s="1"/>
    </row>
    <row r="587" spans="2:3" hidden="1">
      <c r="B587" s="1"/>
      <c r="C587" s="1"/>
    </row>
    <row r="588" spans="2:3" hidden="1">
      <c r="B588" s="1"/>
      <c r="C588" s="1"/>
    </row>
    <row r="589" spans="2:3" hidden="1">
      <c r="B589" s="1"/>
      <c r="C589" s="1"/>
    </row>
    <row r="590" spans="2:3" hidden="1">
      <c r="B590" s="1"/>
      <c r="C590" s="1"/>
    </row>
    <row r="591" spans="2:3" hidden="1">
      <c r="B591" s="1"/>
      <c r="C591" s="1"/>
    </row>
    <row r="592" spans="2:3" hidden="1">
      <c r="B592" s="1"/>
      <c r="C592" s="1"/>
    </row>
    <row r="593" spans="2:3" hidden="1">
      <c r="B593" s="1"/>
      <c r="C593" s="1"/>
    </row>
    <row r="594" spans="2:3" hidden="1">
      <c r="B594" s="1"/>
      <c r="C594" s="1"/>
    </row>
    <row r="595" spans="2:3" hidden="1">
      <c r="B595" s="1"/>
      <c r="C595" s="1"/>
    </row>
    <row r="596" spans="2:3" hidden="1">
      <c r="B596" s="1"/>
      <c r="C596" s="1"/>
    </row>
    <row r="597" spans="2:3" hidden="1">
      <c r="B597" s="1"/>
      <c r="C597" s="1"/>
    </row>
    <row r="598" spans="2:3" hidden="1">
      <c r="B598" s="1"/>
      <c r="C598" s="1"/>
    </row>
    <row r="599" spans="2:3" hidden="1">
      <c r="B599" s="1"/>
      <c r="C599" s="1"/>
    </row>
    <row r="600" spans="2:3" hidden="1">
      <c r="B600" s="1"/>
      <c r="C600" s="1"/>
    </row>
    <row r="601" spans="2:3" hidden="1">
      <c r="B601" s="1"/>
      <c r="C601" s="1"/>
    </row>
    <row r="602" spans="2:3" hidden="1">
      <c r="B602" s="1"/>
      <c r="C602" s="1"/>
    </row>
    <row r="603" spans="2:3" hidden="1">
      <c r="B603" s="1"/>
      <c r="C603" s="1"/>
    </row>
    <row r="604" spans="2:3" hidden="1">
      <c r="B604" s="1"/>
      <c r="C604" s="1"/>
    </row>
    <row r="605" spans="2:3" hidden="1">
      <c r="B605" s="1"/>
      <c r="C605" s="1"/>
    </row>
    <row r="606" spans="2:3" hidden="1">
      <c r="B606" s="1"/>
      <c r="C606" s="1"/>
    </row>
    <row r="607" spans="2:3" hidden="1">
      <c r="B607" s="1"/>
      <c r="C607" s="1"/>
    </row>
    <row r="608" spans="2:3" hidden="1">
      <c r="B608" s="1"/>
      <c r="C608" s="1"/>
    </row>
    <row r="609" spans="2:3" hidden="1">
      <c r="B609" s="1"/>
      <c r="C609" s="1"/>
    </row>
    <row r="610" spans="2:3" hidden="1">
      <c r="B610" s="1"/>
      <c r="C610" s="1"/>
    </row>
    <row r="611" spans="2:3" hidden="1">
      <c r="B611" s="1"/>
      <c r="C611" s="1"/>
    </row>
    <row r="612" spans="2:3" hidden="1">
      <c r="B612" s="1"/>
      <c r="C612" s="1"/>
    </row>
    <row r="613" spans="2:3" hidden="1">
      <c r="B613" s="1"/>
      <c r="C613" s="1"/>
    </row>
    <row r="614" spans="2:3" hidden="1">
      <c r="B614" s="1"/>
      <c r="C614" s="1"/>
    </row>
    <row r="615" spans="2:3" hidden="1">
      <c r="B615" s="1"/>
      <c r="C615" s="1"/>
    </row>
    <row r="616" spans="2:3" hidden="1">
      <c r="B616" s="1"/>
      <c r="C616" s="1"/>
    </row>
    <row r="617" spans="2:3" hidden="1">
      <c r="B617" s="1"/>
      <c r="C617" s="1"/>
    </row>
    <row r="618" spans="2:3" hidden="1">
      <c r="B618" s="1"/>
      <c r="C618" s="1"/>
    </row>
    <row r="619" spans="2:3" hidden="1">
      <c r="B619" s="1"/>
      <c r="C619" s="1"/>
    </row>
    <row r="620" spans="2:3" hidden="1">
      <c r="B620" s="1"/>
      <c r="C620" s="1"/>
    </row>
    <row r="621" spans="2:3" hidden="1">
      <c r="B621" s="1"/>
      <c r="C621" s="1"/>
    </row>
    <row r="622" spans="2:3" hidden="1">
      <c r="B622" s="1"/>
      <c r="C622" s="1"/>
    </row>
    <row r="623" spans="2:3" hidden="1">
      <c r="B623" s="1"/>
      <c r="C623" s="1"/>
    </row>
    <row r="624" spans="2:3" hidden="1">
      <c r="B624" s="1"/>
      <c r="C624" s="1"/>
    </row>
    <row r="625" hidden="1"/>
    <row r="626" hidden="1"/>
    <row r="627" hidden="1"/>
    <row r="628" hidden="1"/>
    <row r="629" hidden="1"/>
    <row r="630" hidden="1"/>
    <row r="631" hidden="1"/>
    <row r="632" hidden="1"/>
    <row r="633" hidden="1"/>
    <row r="634" hidden="1"/>
    <row r="635" hidden="1"/>
    <row r="636" hidden="1"/>
    <row r="637" hidden="1"/>
    <row r="638" hidden="1"/>
    <row r="639" hidden="1"/>
    <row r="640" hidden="1"/>
    <row r="641" spans="4:7" hidden="1"/>
    <row r="642" spans="4:7" hidden="1"/>
    <row r="643" spans="4:7" hidden="1"/>
    <row r="644" spans="4:7" hidden="1"/>
    <row r="645" spans="4:7" hidden="1"/>
    <row r="646" spans="4:7" hidden="1"/>
    <row r="647" spans="4:7" hidden="1"/>
    <row r="648" spans="4:7" hidden="1"/>
    <row r="649" spans="4:7" hidden="1">
      <c r="D649" s="353"/>
      <c r="E649" s="353"/>
      <c r="F649" s="353"/>
      <c r="G649" s="353"/>
    </row>
    <row r="650" spans="4:7" hidden="1">
      <c r="E650" s="394"/>
    </row>
    <row r="651" spans="4:7" hidden="1">
      <c r="E651" s="353"/>
      <c r="F651" s="353"/>
    </row>
    <row r="652" spans="4:7" hidden="1"/>
    <row r="653" spans="4:7" hidden="1"/>
    <row r="654" spans="4:7" hidden="1"/>
    <row r="655" spans="4:7" hidden="1"/>
    <row r="656" spans="4:7" hidden="1"/>
    <row r="657" hidden="1"/>
    <row r="658" hidden="1"/>
    <row r="659" hidden="1"/>
    <row r="660" hidden="1"/>
    <row r="661" hidden="1"/>
    <row r="662" hidden="1"/>
    <row r="663" hidden="1"/>
    <row r="664" hidden="1"/>
    <row r="665" hidden="1"/>
    <row r="666" hidden="1"/>
    <row r="667" hidden="1"/>
    <row r="668" hidden="1"/>
    <row r="669" hidden="1"/>
    <row r="670" hidden="1"/>
  </sheetData>
  <customSheetViews>
    <customSheetView guid="{85C796D9-9862-45FD-9C76-C539D15E6DB8}" showPageBreaks="1" fitToPage="1" hiddenRows="1" hiddenColumns="1">
      <selection sqref="A1:G1"/>
      <rowBreaks count="4" manualBreakCount="4">
        <brk id="46" max="6" man="1"/>
        <brk id="158" max="6" man="1"/>
        <brk id="214" max="6" man="1"/>
        <brk id="266" max="6" man="1"/>
      </rowBreaks>
      <pageMargins left="0.5" right="0.5" top="1" bottom="1" header="0.5" footer="0.5"/>
      <printOptions horizontalCentered="1"/>
      <pageSetup scale="57" fitToHeight="0" orientation="portrait" horizontalDpi="1200" verticalDpi="1200" r:id="rId1"/>
      <headerFooter>
        <oddFooter>&amp;CThe State of Texas    -     
2016 ANNUAL CASH REPORT
&amp;P</oddFooter>
      </headerFooter>
    </customSheetView>
    <customSheetView guid="{BE2CF08A-2A64-484B-8025-AFF180C9E95D}" fitToPage="1" hiddenRows="1" hiddenColumns="1">
      <selection sqref="A1:G1"/>
      <rowBreaks count="4" manualBreakCount="4">
        <brk id="46" max="6" man="1"/>
        <brk id="158" max="6" man="1"/>
        <brk id="214" max="6" man="1"/>
        <brk id="266" max="6" man="1"/>
      </rowBreaks>
      <pageMargins left="0.5" right="0.5" top="1" bottom="1" header="0.5" footer="0.5"/>
      <printOptions horizontalCentered="1"/>
      <pageSetup scale="57" fitToHeight="0" orientation="portrait" horizontalDpi="1200" verticalDpi="1200" r:id="rId2"/>
      <headerFooter>
        <oddFooter>&amp;CThe State of Texas    -     
2016 ANNUAL CASH REPORT
&amp;P</oddFooter>
      </headerFooter>
    </customSheetView>
  </customSheetViews>
  <mergeCells count="3">
    <mergeCell ref="A1:G1"/>
    <mergeCell ref="B6:C6"/>
    <mergeCell ref="A525:G525"/>
  </mergeCells>
  <printOptions horizontalCentered="1"/>
  <pageMargins left="0.5" right="0.5" top="1" bottom="1" header="0.5" footer="0.5"/>
  <pageSetup scale="57" fitToHeight="0" orientation="portrait" horizontalDpi="1200" verticalDpi="1200" r:id="rId3"/>
  <headerFooter>
    <oddFooter>&amp;CThe State of Texas    -     
2016 ANNUAL CASH REPORT
&amp;P</oddFooter>
  </headerFooter>
  <rowBreaks count="4" manualBreakCount="4">
    <brk id="46" max="6" man="1"/>
    <brk id="158" max="6" man="1"/>
    <brk id="214" max="6" man="1"/>
    <brk id="266" max="6"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tabColor rgb="FF00B0F0"/>
    <pageSetUpPr fitToPage="1"/>
  </sheetPr>
  <dimension ref="A1:G63"/>
  <sheetViews>
    <sheetView zoomScaleNormal="100" zoomScaleSheetLayoutView="142" workbookViewId="0">
      <selection sqref="A1:E1"/>
    </sheetView>
  </sheetViews>
  <sheetFormatPr defaultColWidth="0" defaultRowHeight="15" zeroHeight="1"/>
  <cols>
    <col min="1" max="1" width="7.5703125" style="1" customWidth="1"/>
    <col min="2" max="2" width="69.28515625" style="1" customWidth="1"/>
    <col min="3" max="5" width="19.7109375" style="1" customWidth="1"/>
    <col min="6" max="16384" width="9.140625" style="1" hidden="1"/>
  </cols>
  <sheetData>
    <row r="1" spans="1:5" s="54" customFormat="1" ht="115.5" customHeight="1">
      <c r="A1" s="500" t="s">
        <v>2616</v>
      </c>
      <c r="B1" s="501"/>
      <c r="C1" s="501"/>
      <c r="D1" s="501"/>
      <c r="E1" s="501"/>
    </row>
    <row r="2" spans="1:5" s="320" customFormat="1" ht="72" customHeight="1">
      <c r="A2" s="237" t="s">
        <v>2312</v>
      </c>
      <c r="B2" s="301"/>
      <c r="C2" s="357" t="s">
        <v>2398</v>
      </c>
      <c r="D2" s="357" t="s">
        <v>2313</v>
      </c>
      <c r="E2" s="357" t="s">
        <v>2399</v>
      </c>
    </row>
    <row r="3" spans="1:5" ht="15.75" customHeight="1">
      <c r="A3" s="346">
        <v>102</v>
      </c>
      <c r="B3" s="346" t="s">
        <v>808</v>
      </c>
      <c r="C3" s="395">
        <v>0</v>
      </c>
      <c r="D3" s="396">
        <v>317.97000000000003</v>
      </c>
      <c r="E3" s="396">
        <v>317.97000000000003</v>
      </c>
    </row>
    <row r="4" spans="1:5">
      <c r="A4" s="346">
        <v>243</v>
      </c>
      <c r="B4" s="346" t="s">
        <v>837</v>
      </c>
      <c r="C4" s="345">
        <v>0</v>
      </c>
      <c r="D4" s="345">
        <v>451.07</v>
      </c>
      <c r="E4" s="345">
        <v>451.07</v>
      </c>
    </row>
    <row r="5" spans="1:5">
      <c r="A5" s="346">
        <v>302</v>
      </c>
      <c r="B5" s="346" t="s">
        <v>93</v>
      </c>
      <c r="C5" s="345">
        <v>2226343.64</v>
      </c>
      <c r="D5" s="345">
        <v>755151.51</v>
      </c>
      <c r="E5" s="345">
        <v>2981495.15</v>
      </c>
    </row>
    <row r="6" spans="1:5">
      <c r="A6" s="346">
        <v>303</v>
      </c>
      <c r="B6" s="346" t="s">
        <v>842</v>
      </c>
      <c r="C6" s="345">
        <v>300</v>
      </c>
      <c r="D6" s="345">
        <v>-297.67</v>
      </c>
      <c r="E6" s="345">
        <v>2.33</v>
      </c>
    </row>
    <row r="7" spans="1:5">
      <c r="A7" s="346">
        <v>305</v>
      </c>
      <c r="B7" s="346" t="s">
        <v>88</v>
      </c>
      <c r="C7" s="345">
        <v>152039.53</v>
      </c>
      <c r="D7" s="345">
        <v>115472.34</v>
      </c>
      <c r="E7" s="345">
        <v>267511.87</v>
      </c>
    </row>
    <row r="8" spans="1:5">
      <c r="A8" s="346">
        <v>306</v>
      </c>
      <c r="B8" s="346" t="s">
        <v>844</v>
      </c>
      <c r="C8" s="345">
        <v>218959.35</v>
      </c>
      <c r="D8" s="345">
        <v>-218959.35</v>
      </c>
      <c r="E8" s="345">
        <v>0</v>
      </c>
    </row>
    <row r="9" spans="1:5">
      <c r="A9" s="346">
        <v>307</v>
      </c>
      <c r="B9" s="346" t="s">
        <v>845</v>
      </c>
      <c r="C9" s="345">
        <v>7495013.4100000001</v>
      </c>
      <c r="D9" s="345">
        <v>1274896.92</v>
      </c>
      <c r="E9" s="345">
        <v>8769910.3300000001</v>
      </c>
    </row>
    <row r="10" spans="1:5">
      <c r="A10" s="346">
        <v>311</v>
      </c>
      <c r="B10" s="346" t="s">
        <v>1423</v>
      </c>
      <c r="C10" s="345">
        <v>2591932.33</v>
      </c>
      <c r="D10" s="345">
        <v>-489387.28</v>
      </c>
      <c r="E10" s="345">
        <v>2102545.0499999998</v>
      </c>
    </row>
    <row r="11" spans="1:5">
      <c r="A11" s="346">
        <v>313</v>
      </c>
      <c r="B11" s="346" t="s">
        <v>846</v>
      </c>
      <c r="C11" s="345">
        <v>8001.64</v>
      </c>
      <c r="D11" s="345">
        <v>-8001.64</v>
      </c>
      <c r="E11" s="345">
        <v>0</v>
      </c>
    </row>
    <row r="12" spans="1:5">
      <c r="A12" s="346">
        <v>320</v>
      </c>
      <c r="B12" s="346" t="s">
        <v>86</v>
      </c>
      <c r="C12" s="345">
        <v>45051.46</v>
      </c>
      <c r="D12" s="345">
        <v>1646909.49</v>
      </c>
      <c r="E12" s="345">
        <v>1691960.95</v>
      </c>
    </row>
    <row r="13" spans="1:5">
      <c r="A13" s="346">
        <v>327</v>
      </c>
      <c r="B13" s="346" t="s">
        <v>982</v>
      </c>
      <c r="C13" s="345">
        <v>0</v>
      </c>
      <c r="D13" s="345">
        <v>170.07</v>
      </c>
      <c r="E13" s="345">
        <v>170.07</v>
      </c>
    </row>
    <row r="14" spans="1:5">
      <c r="A14" s="346">
        <v>332</v>
      </c>
      <c r="B14" s="346" t="s">
        <v>92</v>
      </c>
      <c r="C14" s="345">
        <v>545473.72</v>
      </c>
      <c r="D14" s="345">
        <v>-65284.38</v>
      </c>
      <c r="E14" s="345">
        <v>480189.34</v>
      </c>
    </row>
    <row r="15" spans="1:5">
      <c r="A15" s="346">
        <v>360</v>
      </c>
      <c r="B15" s="346" t="s">
        <v>838</v>
      </c>
      <c r="C15" s="345">
        <v>29022.080000000002</v>
      </c>
      <c r="D15" s="345">
        <v>-15522.08</v>
      </c>
      <c r="E15" s="345">
        <v>13500</v>
      </c>
    </row>
    <row r="16" spans="1:5">
      <c r="A16" s="346">
        <v>362</v>
      </c>
      <c r="B16" s="346" t="s">
        <v>850</v>
      </c>
      <c r="C16" s="345">
        <v>59278</v>
      </c>
      <c r="D16" s="345">
        <v>-39478</v>
      </c>
      <c r="E16" s="345">
        <v>19800</v>
      </c>
    </row>
    <row r="17" spans="1:5">
      <c r="A17" s="346">
        <v>401</v>
      </c>
      <c r="B17" s="346" t="s">
        <v>97</v>
      </c>
      <c r="C17" s="345">
        <v>6010.19</v>
      </c>
      <c r="D17" s="345">
        <v>-6010.19</v>
      </c>
      <c r="E17" s="345">
        <v>0</v>
      </c>
    </row>
    <row r="18" spans="1:5">
      <c r="A18" s="346">
        <v>403</v>
      </c>
      <c r="B18" s="346" t="s">
        <v>896</v>
      </c>
      <c r="C18" s="345">
        <v>0</v>
      </c>
      <c r="D18" s="345">
        <v>1120.53</v>
      </c>
      <c r="E18" s="345">
        <v>1120.53</v>
      </c>
    </row>
    <row r="19" spans="1:5">
      <c r="A19" s="346">
        <v>405</v>
      </c>
      <c r="B19" s="346" t="s">
        <v>91</v>
      </c>
      <c r="C19" s="345">
        <v>1559365.5</v>
      </c>
      <c r="D19" s="345">
        <v>-445404.07</v>
      </c>
      <c r="E19" s="345">
        <v>1113961.43</v>
      </c>
    </row>
    <row r="20" spans="1:5">
      <c r="A20" s="346">
        <v>409</v>
      </c>
      <c r="B20" s="346" t="s">
        <v>911</v>
      </c>
      <c r="C20" s="345">
        <v>0</v>
      </c>
      <c r="D20" s="345">
        <v>339.12</v>
      </c>
      <c r="E20" s="345">
        <v>339.12</v>
      </c>
    </row>
    <row r="21" spans="1:5">
      <c r="A21" s="346">
        <v>452</v>
      </c>
      <c r="B21" s="346" t="s">
        <v>868</v>
      </c>
      <c r="C21" s="345">
        <v>99620.21</v>
      </c>
      <c r="D21" s="345">
        <v>493.69</v>
      </c>
      <c r="E21" s="345">
        <v>100113.9</v>
      </c>
    </row>
    <row r="22" spans="1:5">
      <c r="A22" s="346">
        <v>455</v>
      </c>
      <c r="B22" s="346" t="s">
        <v>900</v>
      </c>
      <c r="C22" s="345">
        <v>432124</v>
      </c>
      <c r="D22" s="345">
        <v>-336109</v>
      </c>
      <c r="E22" s="345">
        <v>96015</v>
      </c>
    </row>
    <row r="23" spans="1:5">
      <c r="A23" s="346">
        <v>458</v>
      </c>
      <c r="B23" s="346" t="s">
        <v>872</v>
      </c>
      <c r="C23" s="345">
        <v>2498590.9</v>
      </c>
      <c r="D23" s="345">
        <v>-988836.54</v>
      </c>
      <c r="E23" s="345">
        <v>1509754.36</v>
      </c>
    </row>
    <row r="24" spans="1:5">
      <c r="A24" s="346">
        <v>466</v>
      </c>
      <c r="B24" s="346" t="s">
        <v>876</v>
      </c>
      <c r="C24" s="345">
        <v>22.51</v>
      </c>
      <c r="D24" s="345">
        <v>-22.51</v>
      </c>
      <c r="E24" s="345">
        <v>0</v>
      </c>
    </row>
    <row r="25" spans="1:5">
      <c r="A25" s="346">
        <v>473</v>
      </c>
      <c r="B25" s="346" t="s">
        <v>878</v>
      </c>
      <c r="C25" s="345">
        <v>146.1</v>
      </c>
      <c r="D25" s="345">
        <v>517138.33</v>
      </c>
      <c r="E25" s="345">
        <v>517284.43</v>
      </c>
    </row>
    <row r="26" spans="1:5">
      <c r="A26" s="346">
        <v>476</v>
      </c>
      <c r="B26" s="346" t="s">
        <v>879</v>
      </c>
      <c r="C26" s="345">
        <v>20000</v>
      </c>
      <c r="D26" s="345">
        <v>85000</v>
      </c>
      <c r="E26" s="345">
        <v>105000</v>
      </c>
    </row>
    <row r="27" spans="1:5">
      <c r="A27" s="346">
        <v>479</v>
      </c>
      <c r="B27" s="346" t="s">
        <v>853</v>
      </c>
      <c r="C27" s="345">
        <v>5.54</v>
      </c>
      <c r="D27" s="345">
        <v>-5.54</v>
      </c>
      <c r="E27" s="345">
        <v>0</v>
      </c>
    </row>
    <row r="28" spans="1:5">
      <c r="A28" s="346">
        <v>504</v>
      </c>
      <c r="B28" s="346" t="s">
        <v>882</v>
      </c>
      <c r="C28" s="345">
        <v>219.71</v>
      </c>
      <c r="D28" s="345">
        <v>2229.0700000000002</v>
      </c>
      <c r="E28" s="345">
        <v>2448.7800000000002</v>
      </c>
    </row>
    <row r="29" spans="1:5">
      <c r="A29" s="346">
        <v>514</v>
      </c>
      <c r="B29" s="346" t="s">
        <v>887</v>
      </c>
      <c r="C29" s="345">
        <v>31.2</v>
      </c>
      <c r="D29" s="345">
        <v>-31.2</v>
      </c>
      <c r="E29" s="345">
        <v>0</v>
      </c>
    </row>
    <row r="30" spans="1:5">
      <c r="A30" s="346">
        <v>529</v>
      </c>
      <c r="B30" s="346" t="s">
        <v>82</v>
      </c>
      <c r="C30" s="345">
        <v>154928216</v>
      </c>
      <c r="D30" s="345">
        <v>57351029.359999999</v>
      </c>
      <c r="E30" s="345">
        <v>212279245.36000001</v>
      </c>
    </row>
    <row r="31" spans="1:5">
      <c r="A31" s="346">
        <v>530</v>
      </c>
      <c r="B31" s="346" t="s">
        <v>90</v>
      </c>
      <c r="C31" s="345">
        <v>3840483.93</v>
      </c>
      <c r="D31" s="345">
        <v>313405.21999999997</v>
      </c>
      <c r="E31" s="345">
        <v>4153889.15</v>
      </c>
    </row>
    <row r="32" spans="1:5">
      <c r="A32" s="346">
        <v>533</v>
      </c>
      <c r="B32" s="346" t="s">
        <v>890</v>
      </c>
      <c r="C32" s="345">
        <v>0</v>
      </c>
      <c r="D32" s="345">
        <v>778.42</v>
      </c>
      <c r="E32" s="345">
        <v>778.42</v>
      </c>
    </row>
    <row r="33" spans="1:5">
      <c r="A33" s="346">
        <v>537</v>
      </c>
      <c r="B33" s="346" t="s">
        <v>85</v>
      </c>
      <c r="C33" s="345">
        <v>22216.81</v>
      </c>
      <c r="D33" s="345">
        <v>-1142.95</v>
      </c>
      <c r="E33" s="345">
        <v>21073.86</v>
      </c>
    </row>
    <row r="34" spans="1:5">
      <c r="A34" s="346">
        <v>539</v>
      </c>
      <c r="B34" s="346" t="s">
        <v>94</v>
      </c>
      <c r="C34" s="345">
        <v>2265893.0499999998</v>
      </c>
      <c r="D34" s="345">
        <v>-2265809.29</v>
      </c>
      <c r="E34" s="345">
        <v>83.76</v>
      </c>
    </row>
    <row r="35" spans="1:5">
      <c r="A35" s="346">
        <v>551</v>
      </c>
      <c r="B35" s="346" t="s">
        <v>87</v>
      </c>
      <c r="C35" s="345">
        <v>930350.87</v>
      </c>
      <c r="D35" s="345">
        <v>-266755.98</v>
      </c>
      <c r="E35" s="345">
        <v>663594.89</v>
      </c>
    </row>
    <row r="36" spans="1:5">
      <c r="A36" s="346">
        <v>582</v>
      </c>
      <c r="B36" s="346" t="s">
        <v>903</v>
      </c>
      <c r="C36" s="345">
        <v>123688.58</v>
      </c>
      <c r="D36" s="345">
        <v>-121267.33</v>
      </c>
      <c r="E36" s="345">
        <v>2421.25</v>
      </c>
    </row>
    <row r="37" spans="1:5">
      <c r="A37" s="346">
        <v>601</v>
      </c>
      <c r="B37" s="346" t="s">
        <v>84</v>
      </c>
      <c r="C37" s="345">
        <v>24021893.559999999</v>
      </c>
      <c r="D37" s="345">
        <v>-13934061.5</v>
      </c>
      <c r="E37" s="345">
        <v>10087832.060000001</v>
      </c>
    </row>
    <row r="38" spans="1:5">
      <c r="A38" s="346">
        <v>608</v>
      </c>
      <c r="B38" s="346" t="s">
        <v>906</v>
      </c>
      <c r="C38" s="345">
        <v>910860.2</v>
      </c>
      <c r="D38" s="345">
        <v>750903.63</v>
      </c>
      <c r="E38" s="345">
        <v>1661763.83</v>
      </c>
    </row>
    <row r="39" spans="1:5">
      <c r="A39" s="346">
        <v>644</v>
      </c>
      <c r="B39" s="346" t="s">
        <v>913</v>
      </c>
      <c r="C39" s="345">
        <v>1868.51</v>
      </c>
      <c r="D39" s="345">
        <v>17847.75</v>
      </c>
      <c r="E39" s="345">
        <v>19716.259999999998</v>
      </c>
    </row>
    <row r="40" spans="1:5">
      <c r="A40" s="346">
        <v>696</v>
      </c>
      <c r="B40" s="346" t="s">
        <v>914</v>
      </c>
      <c r="C40" s="345">
        <v>1255228.92</v>
      </c>
      <c r="D40" s="345">
        <v>223115.22</v>
      </c>
      <c r="E40" s="345">
        <v>1478344.14</v>
      </c>
    </row>
    <row r="41" spans="1:5">
      <c r="A41" s="346">
        <v>701</v>
      </c>
      <c r="B41" s="346" t="s">
        <v>83</v>
      </c>
      <c r="C41" s="345">
        <v>939.55</v>
      </c>
      <c r="D41" s="345">
        <v>462712.04</v>
      </c>
      <c r="E41" s="345">
        <v>463651.59</v>
      </c>
    </row>
    <row r="42" spans="1:5">
      <c r="A42" s="57">
        <v>715</v>
      </c>
      <c r="B42" s="1" t="s">
        <v>928</v>
      </c>
      <c r="C42" s="345">
        <v>0</v>
      </c>
      <c r="D42" s="345">
        <v>475.23</v>
      </c>
      <c r="E42" s="345">
        <v>475.23</v>
      </c>
    </row>
    <row r="43" spans="1:5">
      <c r="A43" s="57">
        <v>721</v>
      </c>
      <c r="B43" s="1" t="s">
        <v>934</v>
      </c>
      <c r="C43" s="345">
        <v>155.83000000000001</v>
      </c>
      <c r="D43" s="345">
        <v>-133.83000000000001</v>
      </c>
      <c r="E43" s="345">
        <v>22</v>
      </c>
    </row>
    <row r="44" spans="1:5">
      <c r="A44" s="346">
        <v>771</v>
      </c>
      <c r="B44" s="346" t="s">
        <v>970</v>
      </c>
      <c r="C44" s="345">
        <v>2685.41</v>
      </c>
      <c r="D44" s="345">
        <v>-2685.14</v>
      </c>
      <c r="E44" s="345">
        <v>0.27</v>
      </c>
    </row>
    <row r="45" spans="1:5">
      <c r="A45" s="346">
        <v>772</v>
      </c>
      <c r="B45" s="346" t="s">
        <v>971</v>
      </c>
      <c r="C45" s="345">
        <v>29.01</v>
      </c>
      <c r="D45" s="345">
        <v>0</v>
      </c>
      <c r="E45" s="345">
        <v>29.01</v>
      </c>
    </row>
    <row r="46" spans="1:5">
      <c r="A46" s="346">
        <v>781</v>
      </c>
      <c r="B46" s="346" t="s">
        <v>974</v>
      </c>
      <c r="C46" s="345">
        <v>681147.72</v>
      </c>
      <c r="D46" s="345">
        <v>-100816.94</v>
      </c>
      <c r="E46" s="345">
        <v>580330.78</v>
      </c>
    </row>
    <row r="47" spans="1:5">
      <c r="A47" s="346">
        <v>802</v>
      </c>
      <c r="B47" s="346" t="s">
        <v>96</v>
      </c>
      <c r="C47" s="345">
        <v>130901.11</v>
      </c>
      <c r="D47" s="345">
        <v>44127.4</v>
      </c>
      <c r="E47" s="345">
        <v>175028.51</v>
      </c>
    </row>
    <row r="48" spans="1:5">
      <c r="A48" s="346">
        <v>808</v>
      </c>
      <c r="B48" s="346" t="s">
        <v>854</v>
      </c>
      <c r="C48" s="345">
        <v>480.92</v>
      </c>
      <c r="D48" s="345">
        <v>240.53</v>
      </c>
      <c r="E48" s="345">
        <v>721.45</v>
      </c>
    </row>
    <row r="49" spans="1:7">
      <c r="A49" s="346">
        <v>809</v>
      </c>
      <c r="B49" s="346" t="s">
        <v>855</v>
      </c>
      <c r="C49" s="345">
        <v>70305.679999999993</v>
      </c>
      <c r="D49" s="345">
        <v>394.67</v>
      </c>
      <c r="E49" s="345">
        <v>70700.350000000006</v>
      </c>
    </row>
    <row r="50" spans="1:7">
      <c r="A50" s="346">
        <v>902</v>
      </c>
      <c r="B50" s="346" t="s">
        <v>857</v>
      </c>
      <c r="C50" s="345">
        <v>7892742</v>
      </c>
      <c r="D50" s="345">
        <v>-2653461.5699999998</v>
      </c>
      <c r="E50" s="345">
        <v>5239280.43</v>
      </c>
    </row>
    <row r="51" spans="1:7">
      <c r="A51" s="346">
        <v>907</v>
      </c>
      <c r="B51" s="346" t="s">
        <v>858</v>
      </c>
      <c r="C51" s="345">
        <v>19.989999999999998</v>
      </c>
      <c r="D51" s="345">
        <v>75406.58</v>
      </c>
      <c r="E51" s="345">
        <v>75426.570000000007</v>
      </c>
    </row>
    <row r="52" spans="1:7" ht="30.75" customHeight="1" thickBot="1">
      <c r="A52" s="263" t="s">
        <v>150</v>
      </c>
      <c r="C52" s="397">
        <v>215067658.67000005</v>
      </c>
      <c r="D52" s="397">
        <v>41680642.180000007</v>
      </c>
      <c r="E52" s="397">
        <v>256748300.84999996</v>
      </c>
    </row>
    <row r="53" spans="1:7" ht="15.75" thickTop="1">
      <c r="A53" s="473" t="s">
        <v>115</v>
      </c>
      <c r="B53" s="473"/>
      <c r="C53" s="473"/>
      <c r="D53" s="473"/>
      <c r="E53" s="473"/>
      <c r="F53" s="216"/>
      <c r="G53" s="216"/>
    </row>
    <row r="54" spans="1:7" hidden="1"/>
    <row r="55" spans="1:7" hidden="1"/>
    <row r="56" spans="1:7" hidden="1"/>
    <row r="57" spans="1:7" hidden="1"/>
    <row r="58" spans="1:7" hidden="1"/>
    <row r="59" spans="1:7" hidden="1"/>
    <row r="60" spans="1:7" hidden="1"/>
    <row r="61" spans="1:7" hidden="1"/>
    <row r="62" spans="1:7" hidden="1"/>
    <row r="63" spans="1:7" hidden="1"/>
  </sheetData>
  <customSheetViews>
    <customSheetView guid="{85C796D9-9862-45FD-9C76-C539D15E6DB8}" scale="90" showPageBreaks="1" fitToPage="1" hiddenRows="1" hiddenColumns="1">
      <selection sqref="A1:E1"/>
      <pageMargins left="0.5" right="0.5" top="1" bottom="1" header="0.5" footer="0.5"/>
      <printOptions horizontalCentered="1"/>
      <pageSetup scale="60" fitToWidth="0" orientation="portrait" horizontalDpi="1200" verticalDpi="1200" r:id="rId1"/>
      <headerFooter>
        <oddFooter>&amp;CThe State of Texas    -    2016 ANNUAL CASH REPORT
&amp;P</oddFooter>
      </headerFooter>
    </customSheetView>
    <customSheetView guid="{BE2CF08A-2A64-484B-8025-AFF180C9E95D}" fitToPage="1" hiddenRows="1" hiddenColumns="1">
      <selection sqref="A1:E1"/>
      <pageMargins left="0.5" right="0.5" top="1" bottom="1" header="0.5" footer="0.5"/>
      <printOptions horizontalCentered="1"/>
      <pageSetup scale="66" fitToWidth="0" orientation="portrait" horizontalDpi="1200" verticalDpi="1200" r:id="rId2"/>
      <headerFooter>
        <oddFooter>&amp;CThe State of Texas    -    2016 ANNUAL CASH REPORT
&amp;P</oddFooter>
      </headerFooter>
    </customSheetView>
  </customSheetViews>
  <mergeCells count="2">
    <mergeCell ref="A1:E1"/>
    <mergeCell ref="A53:E53"/>
  </mergeCells>
  <printOptions horizontalCentered="1"/>
  <pageMargins left="0.5" right="0.5" top="1" bottom="1" header="0.5" footer="0.5"/>
  <pageSetup scale="66" fitToWidth="0" orientation="portrait" horizontalDpi="1200" verticalDpi="1200" r:id="rId3"/>
  <headerFooter>
    <oddFooter>&amp;CThe State of Texas    -    2016 ANNUAL CASH REPORT
&amp;P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tabColor rgb="FF00B0F0"/>
  </sheetPr>
  <dimension ref="A1:H109"/>
  <sheetViews>
    <sheetView zoomScaleNormal="100" zoomScaleSheetLayoutView="112" workbookViewId="0">
      <selection sqref="A1:F1"/>
    </sheetView>
  </sheetViews>
  <sheetFormatPr defaultColWidth="0" defaultRowHeight="15" zeroHeight="1"/>
  <cols>
    <col min="1" max="1" width="6.7109375" style="269" customWidth="1"/>
    <col min="2" max="2" width="5" style="1" customWidth="1"/>
    <col min="3" max="3" width="65.7109375" style="1" customWidth="1"/>
    <col min="4" max="4" width="21.28515625" style="1" customWidth="1"/>
    <col min="5" max="5" width="18.140625" style="1" customWidth="1"/>
    <col min="6" max="6" width="18" style="1" customWidth="1"/>
    <col min="7" max="7" width="10.7109375" style="1" hidden="1" customWidth="1"/>
    <col min="8" max="8" width="15.140625" style="1" hidden="1" customWidth="1"/>
    <col min="9" max="16384" width="9.140625" style="1" hidden="1"/>
  </cols>
  <sheetData>
    <row r="1" spans="1:6" s="54" customFormat="1" ht="215.25" customHeight="1">
      <c r="A1" s="487" t="s">
        <v>2617</v>
      </c>
      <c r="B1" s="490"/>
      <c r="C1" s="490"/>
      <c r="D1" s="490"/>
      <c r="E1" s="490"/>
      <c r="F1" s="490"/>
    </row>
    <row r="2" spans="1:6" s="402" customFormat="1" ht="44.25" customHeight="1">
      <c r="A2" s="398" t="s">
        <v>2314</v>
      </c>
      <c r="B2" s="399"/>
      <c r="C2" s="400"/>
      <c r="D2" s="401" t="s">
        <v>2315</v>
      </c>
      <c r="E2" s="401" t="s">
        <v>2316</v>
      </c>
      <c r="F2" s="401" t="s">
        <v>2317</v>
      </c>
    </row>
    <row r="3" spans="1:6" s="404" customFormat="1" ht="29.25" customHeight="1">
      <c r="A3" s="403" t="s">
        <v>1427</v>
      </c>
      <c r="B3" s="403" t="s">
        <v>1428</v>
      </c>
      <c r="D3" s="405"/>
    </row>
    <row r="4" spans="1:6">
      <c r="B4" s="346" t="s">
        <v>2537</v>
      </c>
      <c r="C4" s="346" t="s">
        <v>808</v>
      </c>
      <c r="D4" s="406">
        <v>0</v>
      </c>
      <c r="E4" s="406">
        <v>3500</v>
      </c>
      <c r="F4" s="406">
        <v>0</v>
      </c>
    </row>
    <row r="5" spans="1:6">
      <c r="B5" s="346" t="s">
        <v>2538</v>
      </c>
      <c r="C5" s="346" t="s">
        <v>809</v>
      </c>
      <c r="D5" s="345">
        <v>0</v>
      </c>
      <c r="E5" s="345">
        <v>0</v>
      </c>
      <c r="F5" s="345">
        <v>50</v>
      </c>
    </row>
    <row r="6" spans="1:6">
      <c r="B6" s="346" t="s">
        <v>2539</v>
      </c>
      <c r="C6" s="346" t="s">
        <v>811</v>
      </c>
      <c r="D6" s="345">
        <v>200</v>
      </c>
      <c r="E6" s="345">
        <v>0</v>
      </c>
      <c r="F6" s="345">
        <v>0</v>
      </c>
    </row>
    <row r="7" spans="1:6">
      <c r="B7" s="346" t="s">
        <v>2540</v>
      </c>
      <c r="C7" s="346" t="s">
        <v>819</v>
      </c>
      <c r="D7" s="345">
        <v>0</v>
      </c>
      <c r="E7" s="345">
        <v>9000</v>
      </c>
      <c r="F7" s="345">
        <v>0</v>
      </c>
    </row>
    <row r="8" spans="1:6">
      <c r="B8" s="346" t="s">
        <v>2541</v>
      </c>
      <c r="C8" s="346" t="s">
        <v>822</v>
      </c>
      <c r="D8" s="345">
        <v>500</v>
      </c>
      <c r="E8" s="345">
        <v>0</v>
      </c>
      <c r="F8" s="345">
        <v>0</v>
      </c>
    </row>
    <row r="9" spans="1:6">
      <c r="B9" s="346" t="s">
        <v>2542</v>
      </c>
      <c r="C9" s="346" t="s">
        <v>823</v>
      </c>
      <c r="D9" s="345">
        <v>1000</v>
      </c>
      <c r="E9" s="345">
        <v>2500</v>
      </c>
      <c r="F9" s="345">
        <v>0</v>
      </c>
    </row>
    <row r="10" spans="1:6">
      <c r="B10" s="346" t="s">
        <v>2543</v>
      </c>
      <c r="C10" s="346" t="s">
        <v>826</v>
      </c>
      <c r="D10" s="345">
        <v>1000</v>
      </c>
      <c r="E10" s="345">
        <v>0</v>
      </c>
      <c r="F10" s="345">
        <v>0</v>
      </c>
    </row>
    <row r="11" spans="1:6">
      <c r="B11" s="346" t="s">
        <v>2544</v>
      </c>
      <c r="C11" s="346" t="s">
        <v>827</v>
      </c>
      <c r="D11" s="345">
        <v>1000</v>
      </c>
      <c r="E11" s="345">
        <v>0</v>
      </c>
      <c r="F11" s="345">
        <v>0</v>
      </c>
    </row>
    <row r="12" spans="1:6">
      <c r="B12" s="346" t="s">
        <v>2545</v>
      </c>
      <c r="C12" s="346" t="s">
        <v>828</v>
      </c>
      <c r="D12" s="345">
        <v>500</v>
      </c>
      <c r="E12" s="345">
        <v>0</v>
      </c>
      <c r="F12" s="345">
        <v>0</v>
      </c>
    </row>
    <row r="13" spans="1:6">
      <c r="B13" s="346" t="s">
        <v>2546</v>
      </c>
      <c r="C13" s="346" t="s">
        <v>832</v>
      </c>
      <c r="D13" s="345">
        <v>1000</v>
      </c>
      <c r="E13" s="345">
        <v>0</v>
      </c>
      <c r="F13" s="345">
        <v>0</v>
      </c>
    </row>
    <row r="14" spans="1:6">
      <c r="B14" s="346" t="s">
        <v>2547</v>
      </c>
      <c r="C14" s="346" t="s">
        <v>833</v>
      </c>
      <c r="D14" s="345">
        <v>1000</v>
      </c>
      <c r="E14" s="345">
        <v>0</v>
      </c>
      <c r="F14" s="345">
        <v>0</v>
      </c>
    </row>
    <row r="15" spans="1:6">
      <c r="B15" s="346" t="s">
        <v>2548</v>
      </c>
      <c r="C15" s="346" t="s">
        <v>834</v>
      </c>
      <c r="D15" s="345">
        <v>500</v>
      </c>
      <c r="E15" s="345">
        <v>0</v>
      </c>
      <c r="F15" s="345">
        <v>0</v>
      </c>
    </row>
    <row r="16" spans="1:6">
      <c r="B16" s="346" t="s">
        <v>2549</v>
      </c>
      <c r="C16" s="346" t="s">
        <v>835</v>
      </c>
      <c r="D16" s="345">
        <v>500</v>
      </c>
      <c r="E16" s="345">
        <v>0</v>
      </c>
      <c r="F16" s="345">
        <v>0</v>
      </c>
    </row>
    <row r="17" spans="2:6">
      <c r="B17" s="346" t="s">
        <v>2550</v>
      </c>
      <c r="C17" s="346" t="s">
        <v>93</v>
      </c>
      <c r="D17" s="345">
        <v>10000</v>
      </c>
      <c r="E17" s="345">
        <v>90000</v>
      </c>
      <c r="F17" s="345">
        <v>10000</v>
      </c>
    </row>
    <row r="18" spans="2:6">
      <c r="B18" s="346" t="s">
        <v>2551</v>
      </c>
      <c r="C18" s="346" t="s">
        <v>842</v>
      </c>
      <c r="D18" s="345">
        <v>1200</v>
      </c>
      <c r="E18" s="345">
        <v>5000</v>
      </c>
      <c r="F18" s="345">
        <v>0</v>
      </c>
    </row>
    <row r="19" spans="2:6">
      <c r="B19" s="346" t="s">
        <v>2552</v>
      </c>
      <c r="C19" s="346" t="s">
        <v>843</v>
      </c>
      <c r="D19" s="345">
        <v>4800</v>
      </c>
      <c r="E19" s="345">
        <v>35000</v>
      </c>
      <c r="F19" s="345">
        <v>0</v>
      </c>
    </row>
    <row r="20" spans="2:6">
      <c r="B20" s="346" t="s">
        <v>2553</v>
      </c>
      <c r="C20" s="346" t="s">
        <v>844</v>
      </c>
      <c r="D20" s="345">
        <v>0</v>
      </c>
      <c r="E20" s="345">
        <v>0</v>
      </c>
      <c r="F20" s="345">
        <v>335</v>
      </c>
    </row>
    <row r="21" spans="2:6">
      <c r="B21" s="346" t="s">
        <v>2554</v>
      </c>
      <c r="C21" s="346" t="s">
        <v>845</v>
      </c>
      <c r="D21" s="345">
        <v>650</v>
      </c>
      <c r="E21" s="345">
        <v>16900</v>
      </c>
      <c r="F21" s="345">
        <v>0</v>
      </c>
    </row>
    <row r="22" spans="2:6">
      <c r="B22" s="346" t="s">
        <v>2555</v>
      </c>
      <c r="C22" s="346" t="s">
        <v>92</v>
      </c>
      <c r="D22" s="345">
        <v>200</v>
      </c>
      <c r="E22" s="345">
        <v>0</v>
      </c>
      <c r="F22" s="345">
        <v>0</v>
      </c>
    </row>
    <row r="23" spans="2:6">
      <c r="B23" s="346" t="s">
        <v>2556</v>
      </c>
      <c r="C23" s="346" t="s">
        <v>847</v>
      </c>
      <c r="D23" s="345">
        <v>0</v>
      </c>
      <c r="E23" s="345">
        <v>1000</v>
      </c>
      <c r="F23" s="345">
        <v>0</v>
      </c>
    </row>
    <row r="24" spans="2:6">
      <c r="B24" s="346" t="s">
        <v>2557</v>
      </c>
      <c r="C24" s="346" t="s">
        <v>849</v>
      </c>
      <c r="D24" s="345">
        <v>100</v>
      </c>
      <c r="E24" s="345">
        <v>0</v>
      </c>
      <c r="F24" s="345">
        <v>0</v>
      </c>
    </row>
    <row r="25" spans="2:6">
      <c r="B25" s="346" t="s">
        <v>2558</v>
      </c>
      <c r="C25" s="346" t="s">
        <v>97</v>
      </c>
      <c r="D25" s="345">
        <v>100</v>
      </c>
      <c r="E25" s="345">
        <v>0</v>
      </c>
      <c r="F25" s="345">
        <v>0</v>
      </c>
    </row>
    <row r="26" spans="2:6">
      <c r="B26" s="346" t="s">
        <v>2559</v>
      </c>
      <c r="C26" s="346" t="s">
        <v>91</v>
      </c>
      <c r="D26" s="345">
        <v>107700</v>
      </c>
      <c r="E26" s="345">
        <v>375000</v>
      </c>
      <c r="F26" s="345">
        <v>1094000</v>
      </c>
    </row>
    <row r="27" spans="2:6">
      <c r="B27" s="346" t="s">
        <v>2560</v>
      </c>
      <c r="C27" s="346" t="s">
        <v>911</v>
      </c>
      <c r="D27" s="345">
        <v>25</v>
      </c>
      <c r="E27" s="345">
        <v>0</v>
      </c>
      <c r="F27" s="345">
        <v>0</v>
      </c>
    </row>
    <row r="28" spans="2:6">
      <c r="B28" s="346" t="s">
        <v>2561</v>
      </c>
      <c r="C28" s="346" t="s">
        <v>868</v>
      </c>
      <c r="D28" s="345">
        <v>200</v>
      </c>
      <c r="E28" s="345">
        <v>0</v>
      </c>
      <c r="F28" s="345">
        <v>100</v>
      </c>
    </row>
    <row r="29" spans="2:6">
      <c r="B29" s="346" t="s">
        <v>2562</v>
      </c>
      <c r="C29" s="346" t="s">
        <v>872</v>
      </c>
      <c r="D29" s="345">
        <v>21808</v>
      </c>
      <c r="E29" s="345">
        <v>2000</v>
      </c>
      <c r="F29" s="345">
        <v>50000</v>
      </c>
    </row>
    <row r="30" spans="2:6">
      <c r="B30" s="346" t="s">
        <v>2563</v>
      </c>
      <c r="C30" s="346" t="s">
        <v>878</v>
      </c>
      <c r="D30" s="345">
        <v>0</v>
      </c>
      <c r="E30" s="345">
        <v>5000</v>
      </c>
      <c r="F30" s="345">
        <v>0</v>
      </c>
    </row>
    <row r="31" spans="2:6">
      <c r="B31" s="346" t="s">
        <v>2564</v>
      </c>
      <c r="C31" s="346" t="s">
        <v>853</v>
      </c>
      <c r="D31" s="345">
        <v>0</v>
      </c>
      <c r="E31" s="345">
        <v>4500</v>
      </c>
      <c r="F31" s="345">
        <v>0</v>
      </c>
    </row>
    <row r="32" spans="2:6">
      <c r="B32" s="346" t="s">
        <v>2565</v>
      </c>
      <c r="C32" s="346" t="s">
        <v>888</v>
      </c>
      <c r="D32" s="345">
        <v>16000</v>
      </c>
      <c r="E32" s="345">
        <v>0</v>
      </c>
      <c r="F32" s="345">
        <v>0</v>
      </c>
    </row>
    <row r="33" spans="2:6">
      <c r="B33" s="346" t="s">
        <v>2566</v>
      </c>
      <c r="C33" s="346" t="s">
        <v>82</v>
      </c>
      <c r="D33" s="345">
        <v>140600.29999999999</v>
      </c>
      <c r="E33" s="345">
        <v>750000</v>
      </c>
      <c r="F33" s="345">
        <v>26900</v>
      </c>
    </row>
    <row r="34" spans="2:6">
      <c r="B34" s="346" t="s">
        <v>2567</v>
      </c>
      <c r="C34" s="346" t="s">
        <v>90</v>
      </c>
      <c r="D34" s="345">
        <v>0</v>
      </c>
      <c r="E34" s="345">
        <v>1750000</v>
      </c>
      <c r="F34" s="345">
        <v>0</v>
      </c>
    </row>
    <row r="35" spans="2:6">
      <c r="B35" s="346" t="s">
        <v>2568</v>
      </c>
      <c r="C35" s="346" t="s">
        <v>890</v>
      </c>
      <c r="D35" s="345">
        <v>500</v>
      </c>
      <c r="E35" s="345">
        <v>0</v>
      </c>
      <c r="F35" s="345">
        <v>0</v>
      </c>
    </row>
    <row r="36" spans="2:6">
      <c r="B36" s="346" t="s">
        <v>2569</v>
      </c>
      <c r="C36" s="346" t="s">
        <v>85</v>
      </c>
      <c r="D36" s="345">
        <v>9670</v>
      </c>
      <c r="E36" s="345">
        <v>50000</v>
      </c>
      <c r="F36" s="345">
        <v>0</v>
      </c>
    </row>
    <row r="37" spans="2:6">
      <c r="B37" s="346" t="s">
        <v>2570</v>
      </c>
      <c r="C37" s="346" t="s">
        <v>89</v>
      </c>
      <c r="D37" s="345">
        <v>0</v>
      </c>
      <c r="E37" s="345">
        <v>851.09</v>
      </c>
      <c r="F37" s="345">
        <v>0</v>
      </c>
    </row>
    <row r="38" spans="2:6">
      <c r="B38" s="346" t="s">
        <v>2571</v>
      </c>
      <c r="C38" s="346" t="s">
        <v>94</v>
      </c>
      <c r="D38" s="345">
        <v>0</v>
      </c>
      <c r="E38" s="345">
        <v>-85.4</v>
      </c>
      <c r="F38" s="345">
        <v>0</v>
      </c>
    </row>
    <row r="39" spans="2:6">
      <c r="B39" s="346" t="s">
        <v>2572</v>
      </c>
      <c r="C39" s="346" t="s">
        <v>87</v>
      </c>
      <c r="D39" s="345">
        <v>4000</v>
      </c>
      <c r="E39" s="345">
        <v>20000</v>
      </c>
      <c r="F39" s="345">
        <v>0</v>
      </c>
    </row>
    <row r="40" spans="2:6">
      <c r="B40" s="346" t="s">
        <v>2573</v>
      </c>
      <c r="C40" s="346" t="s">
        <v>901</v>
      </c>
      <c r="D40" s="345">
        <v>1000</v>
      </c>
      <c r="E40" s="345">
        <v>25000</v>
      </c>
      <c r="F40" s="345">
        <v>0</v>
      </c>
    </row>
    <row r="41" spans="2:6">
      <c r="B41" s="346" t="s">
        <v>2574</v>
      </c>
      <c r="C41" s="346" t="s">
        <v>892</v>
      </c>
      <c r="D41" s="345">
        <v>1000</v>
      </c>
      <c r="E41" s="345">
        <v>0</v>
      </c>
      <c r="F41" s="345">
        <v>0</v>
      </c>
    </row>
    <row r="42" spans="2:6">
      <c r="B42" s="346" t="s">
        <v>2575</v>
      </c>
      <c r="C42" s="346" t="s">
        <v>902</v>
      </c>
      <c r="D42" s="345">
        <v>100</v>
      </c>
      <c r="E42" s="345">
        <v>26000</v>
      </c>
      <c r="F42" s="345">
        <v>0</v>
      </c>
    </row>
    <row r="43" spans="2:6">
      <c r="B43" s="346" t="s">
        <v>2576</v>
      </c>
      <c r="C43" s="346" t="s">
        <v>903</v>
      </c>
      <c r="D43" s="345">
        <v>50</v>
      </c>
      <c r="E43" s="345">
        <v>0</v>
      </c>
      <c r="F43" s="345">
        <v>0</v>
      </c>
    </row>
    <row r="44" spans="2:6">
      <c r="B44" s="346" t="s">
        <v>2577</v>
      </c>
      <c r="C44" s="346" t="s">
        <v>913</v>
      </c>
      <c r="D44" s="345">
        <v>6700</v>
      </c>
      <c r="E44" s="345">
        <v>75000</v>
      </c>
      <c r="F44" s="345">
        <v>70000</v>
      </c>
    </row>
    <row r="45" spans="2:6">
      <c r="B45" s="346" t="s">
        <v>2578</v>
      </c>
      <c r="C45" s="346" t="s">
        <v>914</v>
      </c>
      <c r="D45" s="345">
        <v>500</v>
      </c>
      <c r="E45" s="345">
        <v>125000</v>
      </c>
      <c r="F45" s="345">
        <v>227375</v>
      </c>
    </row>
    <row r="46" spans="2:6">
      <c r="B46" s="346" t="s">
        <v>2579</v>
      </c>
      <c r="C46" s="346" t="s">
        <v>83</v>
      </c>
      <c r="D46" s="345">
        <v>140</v>
      </c>
      <c r="E46" s="345">
        <v>25000</v>
      </c>
      <c r="F46" s="345">
        <v>0</v>
      </c>
    </row>
    <row r="47" spans="2:6">
      <c r="B47" s="346" t="s">
        <v>2580</v>
      </c>
      <c r="C47" s="346" t="s">
        <v>966</v>
      </c>
      <c r="D47" s="345">
        <v>0</v>
      </c>
      <c r="E47" s="345">
        <v>5000</v>
      </c>
      <c r="F47" s="345">
        <v>0</v>
      </c>
    </row>
    <row r="48" spans="2:6">
      <c r="B48" s="346" t="s">
        <v>2581</v>
      </c>
      <c r="C48" s="346" t="s">
        <v>970</v>
      </c>
      <c r="D48" s="345">
        <v>5000</v>
      </c>
      <c r="E48" s="345">
        <v>10000</v>
      </c>
      <c r="F48" s="345">
        <v>0</v>
      </c>
    </row>
    <row r="49" spans="1:6">
      <c r="B49" s="346" t="s">
        <v>2582</v>
      </c>
      <c r="C49" s="346" t="s">
        <v>971</v>
      </c>
      <c r="D49" s="345">
        <v>8000</v>
      </c>
      <c r="E49" s="345">
        <v>9000</v>
      </c>
      <c r="F49" s="345">
        <v>0</v>
      </c>
    </row>
    <row r="50" spans="1:6">
      <c r="B50" s="346" t="s">
        <v>2583</v>
      </c>
      <c r="C50" s="346" t="s">
        <v>96</v>
      </c>
      <c r="D50" s="345">
        <v>0</v>
      </c>
      <c r="E50" s="345">
        <v>7759.58</v>
      </c>
      <c r="F50" s="345">
        <v>0</v>
      </c>
    </row>
    <row r="51" spans="1:6">
      <c r="B51" s="346" t="s">
        <v>2584</v>
      </c>
      <c r="C51" s="346" t="s">
        <v>854</v>
      </c>
      <c r="D51" s="345">
        <v>4000</v>
      </c>
      <c r="E51" s="345">
        <v>5000</v>
      </c>
      <c r="F51" s="345">
        <v>0</v>
      </c>
    </row>
    <row r="52" spans="1:6">
      <c r="B52" s="346" t="s">
        <v>2585</v>
      </c>
      <c r="C52" s="346" t="s">
        <v>856</v>
      </c>
      <c r="D52" s="345">
        <v>0</v>
      </c>
      <c r="E52" s="345">
        <v>3398.9</v>
      </c>
      <c r="F52" s="345">
        <v>0</v>
      </c>
    </row>
    <row r="53" spans="1:6">
      <c r="B53" s="503" t="s">
        <v>2683</v>
      </c>
      <c r="C53" s="503"/>
      <c r="D53" s="334">
        <v>351243.3</v>
      </c>
      <c r="E53" s="334">
        <v>3436324.17</v>
      </c>
      <c r="F53" s="334">
        <v>1478760</v>
      </c>
    </row>
    <row r="54" spans="1:6" s="404" customFormat="1" ht="29.25" customHeight="1">
      <c r="A54" s="403" t="s">
        <v>1751</v>
      </c>
      <c r="B54" s="403" t="s">
        <v>1752</v>
      </c>
      <c r="D54" s="407"/>
      <c r="E54" s="345"/>
      <c r="F54" s="345"/>
    </row>
    <row r="55" spans="1:6">
      <c r="B55" s="346">
        <v>601</v>
      </c>
      <c r="C55" s="346" t="s">
        <v>84</v>
      </c>
      <c r="D55" s="345">
        <v>23430</v>
      </c>
      <c r="E55" s="345">
        <v>758000</v>
      </c>
      <c r="F55" s="345">
        <v>0</v>
      </c>
    </row>
    <row r="56" spans="1:6" ht="26.25" customHeight="1">
      <c r="A56" s="403" t="s">
        <v>1429</v>
      </c>
      <c r="B56" s="403" t="s">
        <v>1430</v>
      </c>
      <c r="C56" s="404"/>
      <c r="D56" s="345"/>
      <c r="E56" s="345"/>
      <c r="F56" s="345"/>
    </row>
    <row r="57" spans="1:6">
      <c r="B57" s="346">
        <v>802</v>
      </c>
      <c r="C57" s="346" t="s">
        <v>96</v>
      </c>
      <c r="D57" s="345">
        <v>22300</v>
      </c>
      <c r="E57" s="345">
        <v>20947.919999999998</v>
      </c>
      <c r="F57" s="345">
        <v>35000</v>
      </c>
    </row>
    <row r="58" spans="1:6" ht="26.25" customHeight="1">
      <c r="A58" s="403" t="s">
        <v>1431</v>
      </c>
      <c r="B58" s="403" t="s">
        <v>1432</v>
      </c>
      <c r="C58" s="404"/>
      <c r="D58" s="345"/>
      <c r="E58" s="345"/>
      <c r="F58" s="345"/>
    </row>
    <row r="59" spans="1:6">
      <c r="B59" s="346">
        <v>608</v>
      </c>
      <c r="C59" s="346" t="s">
        <v>906</v>
      </c>
      <c r="D59" s="345">
        <v>15725</v>
      </c>
      <c r="E59" s="345">
        <v>20000</v>
      </c>
      <c r="F59" s="345">
        <v>0</v>
      </c>
    </row>
    <row r="60" spans="1:6" ht="26.25" customHeight="1">
      <c r="A60" s="403" t="s">
        <v>1437</v>
      </c>
      <c r="B60" s="403" t="s">
        <v>1438</v>
      </c>
      <c r="C60" s="404"/>
      <c r="D60" s="345"/>
      <c r="E60" s="345"/>
      <c r="F60" s="345"/>
    </row>
    <row r="61" spans="1:6">
      <c r="B61" s="346">
        <v>448</v>
      </c>
      <c r="C61" s="346" t="s">
        <v>865</v>
      </c>
      <c r="D61" s="345">
        <v>0</v>
      </c>
      <c r="E61" s="345">
        <v>10000</v>
      </c>
      <c r="F61" s="345">
        <v>0</v>
      </c>
    </row>
    <row r="62" spans="1:6">
      <c r="B62" s="346">
        <v>454</v>
      </c>
      <c r="C62" s="346" t="s">
        <v>869</v>
      </c>
      <c r="D62" s="345">
        <v>685</v>
      </c>
      <c r="E62" s="345">
        <v>100000</v>
      </c>
      <c r="F62" s="345">
        <v>0</v>
      </c>
    </row>
    <row r="63" spans="1:6" ht="26.25" customHeight="1">
      <c r="A63" s="403" t="s">
        <v>1757</v>
      </c>
      <c r="B63" s="403" t="s">
        <v>1758</v>
      </c>
      <c r="C63" s="404"/>
      <c r="D63" s="345"/>
      <c r="E63" s="345"/>
      <c r="F63" s="345"/>
    </row>
    <row r="64" spans="1:6">
      <c r="B64" s="346">
        <v>710</v>
      </c>
      <c r="C64" s="346" t="s">
        <v>923</v>
      </c>
      <c r="D64" s="345">
        <v>0</v>
      </c>
      <c r="E64" s="345">
        <v>0</v>
      </c>
      <c r="F64" s="345">
        <v>400000</v>
      </c>
    </row>
    <row r="65" spans="1:6" ht="26.25" customHeight="1">
      <c r="A65" s="403" t="s">
        <v>1441</v>
      </c>
      <c r="B65" s="403" t="s">
        <v>1442</v>
      </c>
      <c r="C65" s="404"/>
      <c r="D65" s="345"/>
      <c r="E65" s="345"/>
      <c r="F65" s="345"/>
    </row>
    <row r="66" spans="1:6">
      <c r="B66" s="346">
        <v>802</v>
      </c>
      <c r="C66" s="346" t="s">
        <v>96</v>
      </c>
      <c r="D66" s="345">
        <v>150500</v>
      </c>
      <c r="E66" s="345">
        <v>31212.5</v>
      </c>
      <c r="F66" s="345">
        <v>0</v>
      </c>
    </row>
    <row r="67" spans="1:6" ht="38.25" customHeight="1">
      <c r="A67" s="403" t="s">
        <v>1451</v>
      </c>
      <c r="B67" s="502" t="s">
        <v>2318</v>
      </c>
      <c r="C67" s="502"/>
      <c r="D67" s="345"/>
      <c r="E67" s="345"/>
      <c r="F67" s="345"/>
    </row>
    <row r="68" spans="1:6">
      <c r="B68" s="346">
        <v>407</v>
      </c>
      <c r="C68" s="346" t="s">
        <v>910</v>
      </c>
      <c r="D68" s="345">
        <v>0</v>
      </c>
      <c r="E68" s="345">
        <v>5448.86</v>
      </c>
      <c r="F68" s="345">
        <v>0</v>
      </c>
    </row>
    <row r="69" spans="1:6" ht="26.25" customHeight="1">
      <c r="A69" s="403" t="s">
        <v>1945</v>
      </c>
      <c r="B69" s="403" t="s">
        <v>1946</v>
      </c>
      <c r="C69" s="404"/>
      <c r="D69" s="345"/>
      <c r="E69" s="345"/>
      <c r="F69" s="345"/>
    </row>
    <row r="70" spans="1:6">
      <c r="B70" s="346">
        <v>332</v>
      </c>
      <c r="C70" s="346" t="s">
        <v>92</v>
      </c>
      <c r="D70" s="345">
        <v>0</v>
      </c>
      <c r="E70" s="345">
        <v>20000</v>
      </c>
      <c r="F70" s="345">
        <v>0</v>
      </c>
    </row>
    <row r="71" spans="1:6" ht="26.25" customHeight="1">
      <c r="A71" s="403" t="s">
        <v>1953</v>
      </c>
      <c r="B71" s="403" t="s">
        <v>1954</v>
      </c>
      <c r="C71" s="404"/>
      <c r="D71" s="345"/>
      <c r="E71" s="345"/>
      <c r="F71" s="345"/>
    </row>
    <row r="72" spans="1:6">
      <c r="B72" s="346">
        <v>405</v>
      </c>
      <c r="C72" s="346" t="s">
        <v>91</v>
      </c>
      <c r="D72" s="345">
        <v>0</v>
      </c>
      <c r="E72" s="345">
        <v>0</v>
      </c>
      <c r="F72" s="345">
        <v>3000</v>
      </c>
    </row>
    <row r="73" spans="1:6" ht="26.25" customHeight="1">
      <c r="A73" s="403" t="s">
        <v>1472</v>
      </c>
      <c r="B73" s="403" t="s">
        <v>1473</v>
      </c>
      <c r="C73" s="404"/>
      <c r="D73" s="345"/>
      <c r="E73" s="345"/>
      <c r="F73" s="345"/>
    </row>
    <row r="74" spans="1:6">
      <c r="B74" s="346">
        <v>737</v>
      </c>
      <c r="C74" s="346" t="s">
        <v>945</v>
      </c>
      <c r="D74" s="345">
        <v>500</v>
      </c>
      <c r="E74" s="345">
        <v>0</v>
      </c>
      <c r="F74" s="345">
        <v>0</v>
      </c>
    </row>
    <row r="75" spans="1:6" ht="38.25" customHeight="1">
      <c r="A75" s="403" t="s">
        <v>1957</v>
      </c>
      <c r="B75" s="502" t="s">
        <v>1958</v>
      </c>
      <c r="C75" s="502"/>
      <c r="D75" s="345"/>
      <c r="E75" s="345"/>
      <c r="F75" s="345"/>
    </row>
    <row r="76" spans="1:6">
      <c r="B76" s="346">
        <v>537</v>
      </c>
      <c r="C76" s="346" t="s">
        <v>85</v>
      </c>
      <c r="D76" s="345">
        <v>9380</v>
      </c>
      <c r="E76" s="345">
        <v>245000</v>
      </c>
      <c r="F76" s="345">
        <v>0</v>
      </c>
    </row>
    <row r="77" spans="1:6" ht="26.25" customHeight="1">
      <c r="A77" s="403" t="s">
        <v>1581</v>
      </c>
      <c r="B77" s="403" t="s">
        <v>1582</v>
      </c>
      <c r="C77" s="404"/>
      <c r="D77" s="345"/>
      <c r="E77" s="345"/>
      <c r="F77" s="345"/>
    </row>
    <row r="78" spans="1:6">
      <c r="B78" s="346">
        <v>802</v>
      </c>
      <c r="C78" s="346" t="s">
        <v>96</v>
      </c>
      <c r="D78" s="345">
        <v>0</v>
      </c>
      <c r="E78" s="345">
        <v>80</v>
      </c>
      <c r="F78" s="345">
        <v>0</v>
      </c>
    </row>
    <row r="79" spans="1:6" ht="26.25" customHeight="1">
      <c r="A79" s="403" t="s">
        <v>1808</v>
      </c>
      <c r="B79" s="403" t="s">
        <v>1809</v>
      </c>
      <c r="C79" s="404"/>
      <c r="D79" s="345"/>
      <c r="E79" s="345"/>
      <c r="F79" s="345"/>
    </row>
    <row r="80" spans="1:6">
      <c r="B80" s="346">
        <v>305</v>
      </c>
      <c r="C80" s="346" t="s">
        <v>88</v>
      </c>
      <c r="D80" s="345">
        <v>200</v>
      </c>
      <c r="E80" s="345">
        <v>10000</v>
      </c>
      <c r="F80" s="345">
        <v>0</v>
      </c>
    </row>
    <row r="81" spans="1:8" ht="26.25" customHeight="1">
      <c r="A81" s="403" t="s">
        <v>1611</v>
      </c>
      <c r="B81" s="403" t="s">
        <v>1612</v>
      </c>
      <c r="C81" s="404"/>
      <c r="D81" s="345"/>
      <c r="E81" s="345"/>
      <c r="F81" s="345"/>
    </row>
    <row r="82" spans="1:8">
      <c r="B82" s="346">
        <v>476</v>
      </c>
      <c r="C82" s="346" t="s">
        <v>879</v>
      </c>
      <c r="D82" s="345">
        <v>1000</v>
      </c>
      <c r="E82" s="345">
        <v>2000</v>
      </c>
      <c r="F82" s="345">
        <v>0</v>
      </c>
    </row>
    <row r="83" spans="1:8" ht="26.25" customHeight="1">
      <c r="A83" s="403" t="s">
        <v>2235</v>
      </c>
      <c r="B83" s="403" t="s">
        <v>2319</v>
      </c>
      <c r="C83" s="404"/>
      <c r="D83" s="345"/>
      <c r="E83" s="345"/>
      <c r="F83" s="345"/>
    </row>
    <row r="84" spans="1:8">
      <c r="B84" s="346">
        <v>809</v>
      </c>
      <c r="C84" s="346" t="s">
        <v>855</v>
      </c>
      <c r="D84" s="345">
        <v>10000</v>
      </c>
      <c r="E84" s="345">
        <v>0</v>
      </c>
      <c r="F84" s="345">
        <v>0</v>
      </c>
    </row>
    <row r="85" spans="1:8" ht="26.25" customHeight="1">
      <c r="A85" s="403" t="s">
        <v>2243</v>
      </c>
      <c r="B85" s="403" t="s">
        <v>2320</v>
      </c>
      <c r="C85" s="404"/>
      <c r="D85" s="345"/>
      <c r="E85" s="345"/>
      <c r="F85" s="345"/>
    </row>
    <row r="86" spans="1:8">
      <c r="B86" s="346">
        <v>809</v>
      </c>
      <c r="C86" s="346" t="s">
        <v>855</v>
      </c>
      <c r="D86" s="345">
        <v>1000</v>
      </c>
      <c r="E86" s="345">
        <v>0</v>
      </c>
      <c r="F86" s="345">
        <v>0</v>
      </c>
    </row>
    <row r="87" spans="1:8" ht="26.25" customHeight="1">
      <c r="A87" s="403" t="s">
        <v>2113</v>
      </c>
      <c r="B87" s="403" t="s">
        <v>2321</v>
      </c>
      <c r="C87" s="404"/>
      <c r="D87" s="345"/>
      <c r="E87" s="345"/>
      <c r="F87" s="345"/>
    </row>
    <row r="88" spans="1:8">
      <c r="B88" s="346">
        <v>327</v>
      </c>
      <c r="C88" s="346" t="s">
        <v>982</v>
      </c>
      <c r="D88" s="345">
        <v>500</v>
      </c>
      <c r="E88" s="345">
        <v>22500</v>
      </c>
      <c r="F88" s="345">
        <v>0</v>
      </c>
    </row>
    <row r="89" spans="1:8" ht="26.25" customHeight="1">
      <c r="A89" s="403" t="s">
        <v>2115</v>
      </c>
      <c r="B89" s="403" t="s">
        <v>2116</v>
      </c>
      <c r="C89" s="404"/>
      <c r="D89" s="345"/>
      <c r="E89" s="345"/>
      <c r="F89" s="345"/>
    </row>
    <row r="90" spans="1:8">
      <c r="B90" s="346">
        <v>323</v>
      </c>
      <c r="C90" s="346" t="s">
        <v>917</v>
      </c>
      <c r="D90" s="345">
        <v>0</v>
      </c>
      <c r="E90" s="345">
        <v>45000</v>
      </c>
      <c r="F90" s="345">
        <v>0</v>
      </c>
    </row>
    <row r="91" spans="1:8" ht="26.25" customHeight="1">
      <c r="A91" s="403" t="s">
        <v>1655</v>
      </c>
      <c r="B91" s="403" t="s">
        <v>1656</v>
      </c>
      <c r="C91" s="404"/>
      <c r="D91" s="345"/>
      <c r="E91" s="345"/>
      <c r="F91" s="345"/>
    </row>
    <row r="92" spans="1:8">
      <c r="B92" s="346">
        <v>362</v>
      </c>
      <c r="C92" s="346" t="s">
        <v>850</v>
      </c>
      <c r="D92" s="345">
        <v>1500</v>
      </c>
      <c r="E92" s="345">
        <v>6000</v>
      </c>
      <c r="F92" s="345">
        <v>4000000</v>
      </c>
    </row>
    <row r="93" spans="1:8" ht="26.25" customHeight="1">
      <c r="A93" s="403" t="s">
        <v>1967</v>
      </c>
      <c r="B93" s="403" t="s">
        <v>1968</v>
      </c>
      <c r="C93" s="404"/>
      <c r="D93" s="345"/>
      <c r="E93" s="345"/>
      <c r="F93" s="345"/>
    </row>
    <row r="94" spans="1:8">
      <c r="B94" s="346">
        <v>320</v>
      </c>
      <c r="C94" s="346" t="s">
        <v>86</v>
      </c>
      <c r="D94" s="337">
        <v>0</v>
      </c>
      <c r="E94" s="337">
        <v>248456.36</v>
      </c>
      <c r="F94" s="337">
        <v>0</v>
      </c>
    </row>
    <row r="95" spans="1:8" ht="27" customHeight="1" thickBot="1">
      <c r="A95" s="408" t="s">
        <v>150</v>
      </c>
      <c r="D95" s="352">
        <v>587963.30000000005</v>
      </c>
      <c r="E95" s="352">
        <v>4980969.8100000005</v>
      </c>
      <c r="F95" s="352">
        <v>5916760</v>
      </c>
      <c r="H95" s="353"/>
    </row>
    <row r="96" spans="1:8" ht="15.75" thickTop="1">
      <c r="A96" s="473" t="s">
        <v>115</v>
      </c>
      <c r="B96" s="473"/>
      <c r="C96" s="473"/>
      <c r="D96" s="473"/>
      <c r="E96" s="473"/>
      <c r="F96" s="473"/>
    </row>
    <row r="97" hidden="1"/>
    <row r="98" hidden="1"/>
    <row r="99" hidden="1"/>
    <row r="100" hidden="1"/>
    <row r="101" hidden="1"/>
    <row r="102" hidden="1"/>
    <row r="103" hidden="1"/>
    <row r="104" hidden="1"/>
    <row r="105" hidden="1"/>
    <row r="106" hidden="1"/>
    <row r="107" hidden="1"/>
    <row r="108" hidden="1"/>
    <row r="109" hidden="1"/>
  </sheetData>
  <customSheetViews>
    <customSheetView guid="{85C796D9-9862-45FD-9C76-C539D15E6DB8}" scale="80" showPageBreaks="1" hiddenRows="1" hiddenColumns="1">
      <selection sqref="A1:F1"/>
      <rowBreaks count="1" manualBreakCount="1">
        <brk id="48" max="8" man="1"/>
      </rowBreaks>
      <pageMargins left="0.5" right="0.5" top="1" bottom="1" header="0.5" footer="0.5"/>
      <printOptions horizontalCentered="1"/>
      <pageSetup scale="66" fitToWidth="0" orientation="portrait" horizontalDpi="1200" verticalDpi="1200" r:id="rId1"/>
      <headerFooter>
        <oddFooter>&amp;CThe State of Texas    -    2016 ANNUAL CASH REPORT
&amp;P</oddFooter>
      </headerFooter>
    </customSheetView>
    <customSheetView guid="{BE2CF08A-2A64-484B-8025-AFF180C9E95D}" hiddenRows="1" hiddenColumns="1">
      <selection sqref="A1:F1"/>
      <rowBreaks count="1" manualBreakCount="1">
        <brk id="48" max="8" man="1"/>
      </rowBreaks>
      <pageMargins left="0.5" right="0.5" top="1" bottom="1" header="0.5" footer="0.5"/>
      <printOptions horizontalCentered="1"/>
      <pageSetup scale="66" fitToWidth="0" orientation="portrait" horizontalDpi="1200" verticalDpi="1200" r:id="rId2"/>
      <headerFooter>
        <oddFooter>&amp;CThe State of Texas    -    2016 ANNUAL CASH REPORT
&amp;P</oddFooter>
      </headerFooter>
    </customSheetView>
  </customSheetViews>
  <mergeCells count="5">
    <mergeCell ref="A1:F1"/>
    <mergeCell ref="B67:C67"/>
    <mergeCell ref="B75:C75"/>
    <mergeCell ref="A96:F96"/>
    <mergeCell ref="B53:C53"/>
  </mergeCells>
  <printOptions horizontalCentered="1"/>
  <pageMargins left="0.5" right="0.5" top="1" bottom="1" header="0.5" footer="0.5"/>
  <pageSetup scale="66" fitToWidth="0" orientation="portrait" horizontalDpi="1200" verticalDpi="1200" r:id="rId3"/>
  <headerFooter>
    <oddFooter>&amp;CThe State of Texas    -    2016 ANNUAL CASH REPORT
&amp;P</oddFooter>
  </headerFooter>
  <rowBreaks count="1" manualBreakCount="1">
    <brk id="48" max="8"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B32"/>
  <sheetViews>
    <sheetView zoomScaleNormal="100" workbookViewId="0">
      <selection sqref="A1:B1"/>
    </sheetView>
  </sheetViews>
  <sheetFormatPr defaultColWidth="0" defaultRowHeight="0" customHeight="1" zeroHeight="1"/>
  <cols>
    <col min="1" max="1" width="52.140625" style="1" customWidth="1"/>
    <col min="2" max="2" width="19.42578125" style="1" bestFit="1" customWidth="1"/>
    <col min="3" max="16384" width="9.140625" style="1" hidden="1"/>
  </cols>
  <sheetData>
    <row r="1" spans="1:2" s="57" customFormat="1" ht="69" customHeight="1">
      <c r="A1" s="504" t="s">
        <v>2347</v>
      </c>
      <c r="B1" s="504"/>
    </row>
    <row r="2" spans="1:2" ht="15.75">
      <c r="A2" s="58"/>
      <c r="B2" s="409">
        <v>2018</v>
      </c>
    </row>
    <row r="3" spans="1:2" ht="15">
      <c r="A3" s="50" t="s">
        <v>25</v>
      </c>
      <c r="B3" s="51">
        <v>31768079564.970001</v>
      </c>
    </row>
    <row r="4" spans="1:2" ht="15">
      <c r="A4" s="50" t="s">
        <v>2348</v>
      </c>
      <c r="B4" s="51">
        <v>-262856301.28999999</v>
      </c>
    </row>
    <row r="5" spans="1:2" ht="15">
      <c r="A5" s="50" t="s">
        <v>2349</v>
      </c>
      <c r="B5" s="51">
        <v>-1806989592.72</v>
      </c>
    </row>
    <row r="6" spans="1:2" ht="15">
      <c r="A6" s="1" t="s">
        <v>2680</v>
      </c>
      <c r="B6" s="51">
        <v>513840839.119995</v>
      </c>
    </row>
    <row r="7" spans="1:2" ht="15">
      <c r="A7" s="50" t="s">
        <v>2350</v>
      </c>
      <c r="B7" s="410">
        <v>40254430.240000457</v>
      </c>
    </row>
    <row r="8" spans="1:2" ht="30.75" thickBot="1">
      <c r="A8" s="242" t="s">
        <v>2351</v>
      </c>
      <c r="B8" s="55">
        <v>30252328940.319992</v>
      </c>
    </row>
    <row r="9" spans="1:2" ht="15.75" thickTop="1">
      <c r="A9" s="467" t="s">
        <v>115</v>
      </c>
      <c r="B9" s="467"/>
    </row>
    <row r="10" spans="1:2" ht="15" hidden="1"/>
    <row r="11" spans="1:2" ht="15" hidden="1"/>
    <row r="12" spans="1:2" ht="15" hidden="1"/>
    <row r="13" spans="1:2" ht="15" hidden="1"/>
    <row r="14" spans="1:2" ht="15" hidden="1"/>
    <row r="15" spans="1:2" ht="15" hidden="1"/>
    <row r="16" spans="1:2" ht="15" hidden="1"/>
    <row r="17" ht="15" hidden="1"/>
    <row r="18" ht="15" hidden="1"/>
    <row r="19" ht="15" hidden="1"/>
    <row r="20" ht="15" hidden="1"/>
    <row r="21" ht="15" hidden="1"/>
    <row r="22" ht="15" hidden="1"/>
    <row r="23" ht="15" hidden="1"/>
    <row r="24" ht="15" hidden="1"/>
    <row r="25" ht="15" hidden="1"/>
    <row r="26" ht="15" hidden="1"/>
    <row r="27" ht="15" hidden="1"/>
    <row r="28" ht="15" hidden="1"/>
    <row r="29" ht="15" hidden="1"/>
    <row r="30" ht="15" hidden="1"/>
    <row r="31" ht="12.75" hidden="1" customHeight="1"/>
    <row r="32" ht="12.75" hidden="1" customHeight="1"/>
  </sheetData>
  <customSheetViews>
    <customSheetView guid="{85C796D9-9862-45FD-9C76-C539D15E6DB8}" hiddenRows="1" hiddenColumns="1">
      <selection sqref="A1:B1"/>
      <pageMargins left="0.7" right="0.7" top="0.75" bottom="0.75" header="0.3" footer="0.3"/>
    </customSheetView>
    <customSheetView guid="{BE2CF08A-2A64-484B-8025-AFF180C9E95D}" hiddenRows="1" hiddenColumns="1">
      <selection sqref="A1:B1"/>
      <pageMargins left="0.7" right="0.7" top="0.75" bottom="0.75" header="0.3" footer="0.3"/>
    </customSheetView>
  </customSheetViews>
  <mergeCells count="2">
    <mergeCell ref="A1:B1"/>
    <mergeCell ref="A9:B9"/>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B43"/>
  <sheetViews>
    <sheetView zoomScaleNormal="100" workbookViewId="0">
      <selection sqref="A1:B1"/>
    </sheetView>
  </sheetViews>
  <sheetFormatPr defaultColWidth="0" defaultRowHeight="0" customHeight="1" zeroHeight="1"/>
  <cols>
    <col min="1" max="1" width="63.85546875" style="1" customWidth="1"/>
    <col min="2" max="2" width="19.42578125" style="1" bestFit="1" customWidth="1"/>
    <col min="3" max="16384" width="9.140625" style="1" hidden="1"/>
  </cols>
  <sheetData>
    <row r="1" spans="1:2" s="57" customFormat="1" ht="27.75" customHeight="1">
      <c r="A1" s="504" t="s">
        <v>2352</v>
      </c>
      <c r="B1" s="504"/>
    </row>
    <row r="2" spans="1:2" ht="15.75">
      <c r="A2" s="58"/>
      <c r="B2" s="409">
        <v>2018</v>
      </c>
    </row>
    <row r="3" spans="1:2" ht="15">
      <c r="A3" s="50" t="s">
        <v>2353</v>
      </c>
      <c r="B3" s="411">
        <v>4073500</v>
      </c>
    </row>
    <row r="4" spans="1:2" ht="15">
      <c r="A4" s="50" t="s">
        <v>2681</v>
      </c>
      <c r="B4" s="51">
        <v>24075119.159999996</v>
      </c>
    </row>
    <row r="5" spans="1:2" ht="15">
      <c r="A5" s="50" t="s">
        <v>2354</v>
      </c>
      <c r="B5" s="51">
        <v>580000000</v>
      </c>
    </row>
    <row r="6" spans="1:2" ht="15">
      <c r="A6" s="50" t="s">
        <v>174</v>
      </c>
      <c r="B6" s="51">
        <v>2375000000</v>
      </c>
    </row>
    <row r="7" spans="1:2" ht="15">
      <c r="A7" s="50" t="s">
        <v>2355</v>
      </c>
      <c r="B7" s="51">
        <v>6445655522.9899998</v>
      </c>
    </row>
    <row r="8" spans="1:2" ht="15">
      <c r="A8" s="50" t="s">
        <v>2356</v>
      </c>
      <c r="B8" s="51">
        <v>1899214208.23</v>
      </c>
    </row>
    <row r="9" spans="1:2" ht="15">
      <c r="A9" s="50" t="s">
        <v>2357</v>
      </c>
      <c r="B9" s="51">
        <v>2903029309.0500002</v>
      </c>
    </row>
    <row r="10" spans="1:2" ht="15">
      <c r="A10" s="50" t="s">
        <v>2536</v>
      </c>
      <c r="B10" s="51">
        <v>255389702.44999999</v>
      </c>
    </row>
    <row r="11" spans="1:2" ht="15">
      <c r="A11" s="50" t="s">
        <v>2358</v>
      </c>
      <c r="B11" s="51">
        <v>9787311436.6599998</v>
      </c>
    </row>
    <row r="12" spans="1:2" ht="15">
      <c r="A12" s="50" t="s">
        <v>2359</v>
      </c>
      <c r="B12" s="51">
        <v>1614000000</v>
      </c>
    </row>
    <row r="13" spans="1:2" ht="15">
      <c r="A13" s="50" t="s">
        <v>2360</v>
      </c>
      <c r="B13" s="51">
        <v>30932168.190000001</v>
      </c>
    </row>
    <row r="14" spans="1:2" ht="15">
      <c r="A14" s="50" t="s">
        <v>2361</v>
      </c>
      <c r="B14" s="51">
        <v>1141346.69</v>
      </c>
    </row>
    <row r="15" spans="1:2" ht="15">
      <c r="A15" s="50" t="s">
        <v>2362</v>
      </c>
      <c r="B15" s="51">
        <v>1000000</v>
      </c>
    </row>
    <row r="16" spans="1:2" ht="15">
      <c r="A16" s="50" t="s">
        <v>2363</v>
      </c>
      <c r="B16" s="51">
        <v>2501031100</v>
      </c>
    </row>
    <row r="17" spans="1:2" ht="15">
      <c r="A17" s="50" t="s">
        <v>2364</v>
      </c>
      <c r="B17" s="51">
        <v>1854591607.03</v>
      </c>
    </row>
    <row r="18" spans="1:2" ht="15">
      <c r="A18" s="1" t="s">
        <v>2365</v>
      </c>
      <c r="B18" s="410">
        <v>24116080.129999999</v>
      </c>
    </row>
    <row r="19" spans="1:2" ht="15.75" thickBot="1">
      <c r="A19" s="242" t="s">
        <v>2366</v>
      </c>
      <c r="B19" s="55">
        <v>30252328940.319996</v>
      </c>
    </row>
    <row r="20" spans="1:2" ht="15.75" thickTop="1">
      <c r="A20" s="467" t="s">
        <v>115</v>
      </c>
      <c r="B20" s="467"/>
    </row>
    <row r="21" spans="1:2" ht="15" hidden="1"/>
    <row r="22" spans="1:2" ht="15" hidden="1"/>
    <row r="23" spans="1:2" ht="15" hidden="1"/>
    <row r="24" spans="1:2" ht="15" hidden="1"/>
    <row r="25" spans="1:2" ht="15" hidden="1"/>
    <row r="26" spans="1:2" ht="15" hidden="1"/>
    <row r="27" spans="1:2" ht="15" hidden="1"/>
    <row r="28" spans="1:2" ht="15" hidden="1"/>
    <row r="29" spans="1:2" ht="15" hidden="1"/>
    <row r="30" spans="1:2" ht="15" hidden="1"/>
    <row r="31" spans="1:2" ht="15" hidden="1"/>
    <row r="32" spans="1:2" ht="15" hidden="1"/>
    <row r="33" ht="15" hidden="1"/>
    <row r="34" ht="15" hidden="1"/>
    <row r="35" ht="15" hidden="1"/>
    <row r="36" ht="15" hidden="1"/>
    <row r="37" ht="15" hidden="1"/>
    <row r="38" ht="15" hidden="1"/>
    <row r="39" ht="15" hidden="1"/>
    <row r="40" ht="15" hidden="1"/>
    <row r="41" ht="15" hidden="1"/>
    <row r="42" ht="12.75" hidden="1" customHeight="1"/>
    <row r="43" ht="12.75" hidden="1" customHeight="1"/>
  </sheetData>
  <customSheetViews>
    <customSheetView guid="{BE2CF08A-2A64-484B-8025-AFF180C9E95D}" hiddenRows="1" hiddenColumns="1">
      <selection sqref="A1:B1"/>
      <pageMargins left="0.7" right="0.7" top="0.75" bottom="0.75" header="0.3" footer="0.3"/>
      <pageSetup orientation="portrait" r:id="rId1"/>
    </customSheetView>
  </customSheetViews>
  <mergeCells count="2">
    <mergeCell ref="A1:B1"/>
    <mergeCell ref="A20:B20"/>
  </mergeCells>
  <pageMargins left="0.7" right="0.7" top="0.75" bottom="0.75" header="0.3" footer="0.3"/>
  <pageSetup orientation="portrait"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B39"/>
  <sheetViews>
    <sheetView zoomScaleNormal="100" workbookViewId="0">
      <selection sqref="A1:B1"/>
    </sheetView>
  </sheetViews>
  <sheetFormatPr defaultColWidth="0" defaultRowHeight="15" zeroHeight="1"/>
  <cols>
    <col min="1" max="1" width="41.85546875" style="1" customWidth="1"/>
    <col min="2" max="2" width="120.7109375" style="1" customWidth="1"/>
    <col min="3" max="16384" width="9.140625" style="1" hidden="1"/>
  </cols>
  <sheetData>
    <row r="1" spans="1:2" s="57" customFormat="1" ht="44.25" customHeight="1">
      <c r="A1" s="504" t="s">
        <v>2625</v>
      </c>
      <c r="B1" s="504"/>
    </row>
    <row r="2" spans="1:2" ht="15.75">
      <c r="A2" s="421" t="s">
        <v>2367</v>
      </c>
      <c r="B2" s="412" t="s">
        <v>2368</v>
      </c>
    </row>
    <row r="3" spans="1:2" ht="122.25">
      <c r="A3" s="413" t="s">
        <v>49</v>
      </c>
      <c r="B3" s="414" t="s">
        <v>2618</v>
      </c>
    </row>
    <row r="4" spans="1:2" ht="30">
      <c r="A4" s="415" t="s">
        <v>2369</v>
      </c>
      <c r="B4" s="416" t="s">
        <v>2370</v>
      </c>
    </row>
    <row r="5" spans="1:2" ht="15.75">
      <c r="A5" s="413" t="s">
        <v>2371</v>
      </c>
      <c r="B5" s="414" t="s">
        <v>2619</v>
      </c>
    </row>
    <row r="6" spans="1:2" ht="51" customHeight="1">
      <c r="A6" s="413" t="s">
        <v>51</v>
      </c>
      <c r="B6" s="414" t="s">
        <v>2620</v>
      </c>
    </row>
    <row r="7" spans="1:2" ht="107.25">
      <c r="A7" s="415" t="s">
        <v>2372</v>
      </c>
      <c r="B7" s="417" t="s">
        <v>2621</v>
      </c>
    </row>
    <row r="8" spans="1:2" ht="121.5">
      <c r="A8" s="415" t="s">
        <v>2373</v>
      </c>
      <c r="B8" s="417" t="s">
        <v>2677</v>
      </c>
    </row>
    <row r="9" spans="1:2" ht="60.75">
      <c r="A9" s="413" t="s">
        <v>52</v>
      </c>
      <c r="B9" s="417" t="s">
        <v>2622</v>
      </c>
    </row>
    <row r="10" spans="1:2" ht="93.75">
      <c r="A10" s="413" t="s">
        <v>56</v>
      </c>
      <c r="B10" s="417" t="s">
        <v>2678</v>
      </c>
    </row>
    <row r="11" spans="1:2" ht="169.5">
      <c r="A11" s="413" t="s">
        <v>257</v>
      </c>
      <c r="B11" s="417" t="s">
        <v>2623</v>
      </c>
    </row>
    <row r="12" spans="1:2" ht="30.75">
      <c r="A12" s="418" t="s">
        <v>58</v>
      </c>
      <c r="B12" s="419" t="s">
        <v>2624</v>
      </c>
    </row>
    <row r="13" spans="1:2" ht="107.25">
      <c r="A13" s="413" t="s">
        <v>59</v>
      </c>
      <c r="B13" s="419" t="s">
        <v>2684</v>
      </c>
    </row>
    <row r="14" spans="1:2">
      <c r="A14" s="413" t="s">
        <v>60</v>
      </c>
      <c r="B14" s="420" t="s">
        <v>2374</v>
      </c>
    </row>
    <row r="15" spans="1:2">
      <c r="A15" s="467"/>
      <c r="B15" s="467"/>
    </row>
    <row r="16" spans="1:2" hidden="1"/>
    <row r="17" hidden="1"/>
    <row r="18" hidden="1"/>
    <row r="19" hidden="1"/>
    <row r="20" hidden="1"/>
    <row r="21" hidden="1"/>
    <row r="22" hidden="1"/>
    <row r="23" hidden="1"/>
    <row r="24" hidden="1"/>
    <row r="25" hidden="1"/>
    <row r="26" hidden="1"/>
    <row r="27" hidden="1"/>
    <row r="28" hidden="1"/>
    <row r="29" hidden="1"/>
    <row r="30" hidden="1"/>
    <row r="31" hidden="1"/>
    <row r="32" hidden="1"/>
    <row r="33" hidden="1"/>
    <row r="34" hidden="1"/>
    <row r="35" hidden="1"/>
    <row r="36" hidden="1"/>
    <row r="37" ht="12.75" hidden="1" customHeight="1"/>
    <row r="38" ht="12.75" hidden="1" customHeight="1"/>
    <row r="39" ht="0" hidden="1" customHeight="1"/>
  </sheetData>
  <customSheetViews>
    <customSheetView guid="{85C796D9-9862-45FD-9C76-C539D15E6DB8}" hiddenRows="1" hiddenColumns="1">
      <selection sqref="A1:B1"/>
      <pageMargins left="0.7" right="0.7" top="0.75" bottom="0.75" header="0.3" footer="0.3"/>
      <pageSetup orientation="portrait" horizontalDpi="1200" verticalDpi="1200" r:id="rId1"/>
    </customSheetView>
    <customSheetView guid="{BE2CF08A-2A64-484B-8025-AFF180C9E95D}" hiddenRows="1" hiddenColumns="1">
      <selection sqref="A1:B1"/>
      <pageMargins left="0.7" right="0.7" top="0.75" bottom="0.75" header="0.3" footer="0.3"/>
      <pageSetup orientation="portrait" horizontalDpi="1200" verticalDpi="1200" r:id="rId2"/>
    </customSheetView>
  </customSheetViews>
  <mergeCells count="2">
    <mergeCell ref="A1:B1"/>
    <mergeCell ref="A15:B15"/>
  </mergeCells>
  <pageMargins left="0.7" right="0.7" top="0.75" bottom="0.75" header="0.3" footer="0.3"/>
  <pageSetup orientation="portrait" horizontalDpi="1200" verticalDpi="1200"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B0F0"/>
  </sheetPr>
  <dimension ref="A1:G32"/>
  <sheetViews>
    <sheetView zoomScaleNormal="100" workbookViewId="0">
      <selection sqref="A1:G1"/>
    </sheetView>
  </sheetViews>
  <sheetFormatPr defaultColWidth="0" defaultRowHeight="15" zeroHeight="1"/>
  <cols>
    <col min="1" max="1" width="33.140625" style="17" customWidth="1"/>
    <col min="2" max="2" width="20.85546875" style="17" bestFit="1" customWidth="1"/>
    <col min="3" max="3" width="20.140625" style="17" bestFit="1" customWidth="1"/>
    <col min="4" max="4" width="20.7109375" style="17" bestFit="1" customWidth="1"/>
    <col min="5" max="5" width="21.28515625" style="17" bestFit="1" customWidth="1"/>
    <col min="6" max="6" width="20.140625" style="17" bestFit="1" customWidth="1"/>
    <col min="7" max="7" width="20.7109375" style="17" bestFit="1" customWidth="1"/>
    <col min="8" max="16384" width="9.140625" style="17" hidden="1"/>
  </cols>
  <sheetData>
    <row r="1" spans="1:7" ht="67.5" customHeight="1">
      <c r="A1" s="462" t="s">
        <v>2589</v>
      </c>
      <c r="B1" s="462"/>
      <c r="C1" s="462"/>
      <c r="D1" s="462"/>
      <c r="E1" s="462"/>
      <c r="F1" s="462"/>
      <c r="G1" s="462"/>
    </row>
    <row r="2" spans="1:7" ht="66">
      <c r="A2" s="32"/>
      <c r="B2" s="3" t="s">
        <v>35</v>
      </c>
      <c r="C2" s="3" t="s">
        <v>34</v>
      </c>
      <c r="D2" s="3" t="s">
        <v>2586</v>
      </c>
      <c r="E2" s="3" t="s">
        <v>36</v>
      </c>
      <c r="F2" s="3" t="s">
        <v>37</v>
      </c>
      <c r="G2" s="3" t="s">
        <v>38</v>
      </c>
    </row>
    <row r="3" spans="1:7" ht="72" customHeight="1">
      <c r="A3" s="9" t="s">
        <v>32</v>
      </c>
      <c r="B3" s="33"/>
      <c r="C3" s="33"/>
      <c r="D3" s="33"/>
      <c r="E3" s="33"/>
      <c r="F3" s="33"/>
      <c r="G3" s="33"/>
    </row>
    <row r="4" spans="1:7">
      <c r="A4" s="24" t="s">
        <v>15</v>
      </c>
      <c r="B4" s="11">
        <v>2192413685.0500002</v>
      </c>
      <c r="C4" s="11">
        <v>990574467.94000006</v>
      </c>
      <c r="D4" s="11">
        <v>3182988152.9899998</v>
      </c>
      <c r="E4" s="11">
        <v>201350693.56999999</v>
      </c>
      <c r="F4" s="11">
        <v>5178906553.9099998</v>
      </c>
      <c r="G4" s="11">
        <v>8563245400.4700003</v>
      </c>
    </row>
    <row r="5" spans="1:7">
      <c r="A5" s="25" t="s">
        <v>16</v>
      </c>
      <c r="B5" s="11">
        <v>8121015161.4700003</v>
      </c>
      <c r="C5" s="11">
        <v>26591539642.209999</v>
      </c>
      <c r="D5" s="11">
        <v>34712554803.68</v>
      </c>
      <c r="E5" s="11">
        <v>2070856575.8099999</v>
      </c>
      <c r="F5" s="11">
        <v>217633654.21000001</v>
      </c>
      <c r="G5" s="11">
        <v>37001045033.699997</v>
      </c>
    </row>
    <row r="6" spans="1:7">
      <c r="A6" s="25" t="s">
        <v>17</v>
      </c>
      <c r="B6" s="11">
        <v>3677749069.4899998</v>
      </c>
      <c r="C6" s="11">
        <v>637887764.91999996</v>
      </c>
      <c r="D6" s="11">
        <v>4315636834.4099998</v>
      </c>
      <c r="E6" s="11">
        <v>444802663.23000002</v>
      </c>
      <c r="F6" s="11">
        <v>5155114165.7799997</v>
      </c>
      <c r="G6" s="11">
        <v>9915553663.4200001</v>
      </c>
    </row>
    <row r="7" spans="1:7">
      <c r="A7" s="25" t="s">
        <v>18</v>
      </c>
      <c r="B7" s="11">
        <v>48173595820.470001</v>
      </c>
      <c r="C7" s="11">
        <v>2125825480.4000001</v>
      </c>
      <c r="D7" s="11">
        <v>50299421300.870003</v>
      </c>
      <c r="E7" s="11">
        <v>121790624.91</v>
      </c>
      <c r="F7" s="11">
        <v>2255043013.25</v>
      </c>
      <c r="G7" s="11">
        <v>52676254939.029999</v>
      </c>
    </row>
    <row r="8" spans="1:7">
      <c r="A8" s="25" t="s">
        <v>19</v>
      </c>
      <c r="B8" s="11">
        <v>4667944454.5600004</v>
      </c>
      <c r="C8" s="11">
        <v>690139739.76999998</v>
      </c>
      <c r="D8" s="11">
        <v>5358084194.3299999</v>
      </c>
      <c r="E8" s="11">
        <v>16484872.65</v>
      </c>
      <c r="F8" s="11">
        <v>31294.32</v>
      </c>
      <c r="G8" s="11">
        <v>5374600361.3000002</v>
      </c>
    </row>
    <row r="9" spans="1:7">
      <c r="A9" s="25" t="s">
        <v>20</v>
      </c>
      <c r="B9" s="11">
        <v>24990746.59</v>
      </c>
      <c r="C9" s="11">
        <v>730218</v>
      </c>
      <c r="D9" s="11">
        <v>25720964.59</v>
      </c>
      <c r="E9" s="11">
        <v>9926241760.2000008</v>
      </c>
      <c r="F9" s="11">
        <v>97673878.980000004</v>
      </c>
      <c r="G9" s="11">
        <v>10049636603.77</v>
      </c>
    </row>
    <row r="10" spans="1:7" ht="45">
      <c r="A10" s="25" t="s">
        <v>21</v>
      </c>
      <c r="B10" s="11">
        <v>1179158393.0599999</v>
      </c>
      <c r="C10" s="11">
        <v>724185849.59000003</v>
      </c>
      <c r="D10" s="11">
        <v>1903344242.6500001</v>
      </c>
      <c r="E10" s="11">
        <v>843084570.28999996</v>
      </c>
      <c r="F10" s="11">
        <v>977839.13</v>
      </c>
      <c r="G10" s="11">
        <v>2747406652.0700002</v>
      </c>
    </row>
    <row r="11" spans="1:7">
      <c r="A11" s="25" t="s">
        <v>22</v>
      </c>
      <c r="B11" s="11">
        <v>139825433.78999999</v>
      </c>
      <c r="C11" s="11">
        <v>111939521.52</v>
      </c>
      <c r="D11" s="11">
        <v>251764955.31</v>
      </c>
      <c r="E11" s="11">
        <v>60644634</v>
      </c>
      <c r="F11" s="11">
        <v>1333652.93</v>
      </c>
      <c r="G11" s="11">
        <v>313743242.24000001</v>
      </c>
    </row>
    <row r="12" spans="1:7" ht="18">
      <c r="A12" s="25" t="s">
        <v>2588</v>
      </c>
      <c r="B12" s="11">
        <v>0</v>
      </c>
      <c r="C12" s="11">
        <v>627932600.26999998</v>
      </c>
      <c r="D12" s="11">
        <v>627932600.26999998</v>
      </c>
      <c r="E12" s="11">
        <v>0</v>
      </c>
      <c r="F12" s="11">
        <v>0</v>
      </c>
      <c r="G12" s="11">
        <v>627932600.26999998</v>
      </c>
    </row>
    <row r="13" spans="1:7">
      <c r="A13" s="25" t="s">
        <v>23</v>
      </c>
      <c r="B13" s="11">
        <v>197000726.03999999</v>
      </c>
      <c r="C13" s="11">
        <v>552473.9</v>
      </c>
      <c r="D13" s="11">
        <v>197553199.94</v>
      </c>
      <c r="E13" s="11">
        <v>1395283964.22</v>
      </c>
      <c r="F13" s="11">
        <v>956777.03</v>
      </c>
      <c r="G13" s="11">
        <v>1593793941.1900001</v>
      </c>
    </row>
    <row r="14" spans="1:7">
      <c r="A14" s="25" t="s">
        <v>24</v>
      </c>
      <c r="B14" s="11">
        <v>254377176.72</v>
      </c>
      <c r="C14" s="11">
        <v>160393200.80000001</v>
      </c>
      <c r="D14" s="11">
        <v>414770377.51999998</v>
      </c>
      <c r="E14" s="11">
        <v>183763705.02000001</v>
      </c>
      <c r="F14" s="11">
        <v>10900485.189999999</v>
      </c>
      <c r="G14" s="11">
        <v>609434567.73000002</v>
      </c>
    </row>
    <row r="15" spans="1:7" ht="31.5">
      <c r="A15" s="4" t="s">
        <v>33</v>
      </c>
      <c r="B15" s="8">
        <v>68628070667.239998</v>
      </c>
      <c r="C15" s="8">
        <v>32661700959.32</v>
      </c>
      <c r="D15" s="8">
        <v>101289771626.56001</v>
      </c>
      <c r="E15" s="8">
        <v>15264304063.9</v>
      </c>
      <c r="F15" s="8">
        <v>12918571314.73</v>
      </c>
      <c r="G15" s="8">
        <v>129472647005.19002</v>
      </c>
    </row>
    <row r="16" spans="1:7" ht="72" customHeight="1">
      <c r="A16" s="9" t="s">
        <v>2322</v>
      </c>
      <c r="B16" s="22"/>
      <c r="C16" s="22"/>
      <c r="D16" s="22"/>
      <c r="E16" s="22"/>
      <c r="F16" s="22"/>
      <c r="G16" s="22"/>
    </row>
    <row r="17" spans="1:7">
      <c r="A17" s="10" t="s">
        <v>2323</v>
      </c>
      <c r="B17" s="11">
        <v>103935.2</v>
      </c>
      <c r="C17" s="11">
        <v>0</v>
      </c>
      <c r="D17" s="11">
        <v>103935.2</v>
      </c>
      <c r="E17" s="11">
        <v>2598139635.4499998</v>
      </c>
      <c r="F17" s="11">
        <v>5010217520.3999996</v>
      </c>
      <c r="G17" s="11">
        <v>7608461091.0500002</v>
      </c>
    </row>
    <row r="18" spans="1:7" ht="30">
      <c r="A18" s="12" t="s">
        <v>2324</v>
      </c>
      <c r="B18" s="11">
        <v>15299.15</v>
      </c>
      <c r="C18" s="11">
        <v>0</v>
      </c>
      <c r="D18" s="11">
        <v>15299.15</v>
      </c>
      <c r="E18" s="11">
        <v>0</v>
      </c>
      <c r="F18" s="11">
        <v>9171780062.5900002</v>
      </c>
      <c r="G18" s="11">
        <v>9171795361.7399998</v>
      </c>
    </row>
    <row r="19" spans="1:7" ht="30">
      <c r="A19" s="12" t="s">
        <v>2325</v>
      </c>
      <c r="B19" s="11">
        <v>2500</v>
      </c>
      <c r="C19" s="11">
        <v>4206586.29</v>
      </c>
      <c r="D19" s="11">
        <v>4209086.29</v>
      </c>
      <c r="E19" s="11">
        <v>0</v>
      </c>
      <c r="F19" s="11">
        <v>12633369663.01</v>
      </c>
      <c r="G19" s="11">
        <v>12637578749.299999</v>
      </c>
    </row>
    <row r="20" spans="1:7">
      <c r="A20" s="12" t="s">
        <v>2468</v>
      </c>
      <c r="B20" s="11">
        <v>-330</v>
      </c>
      <c r="C20" s="11">
        <v>0</v>
      </c>
      <c r="D20" s="11">
        <v>-330</v>
      </c>
      <c r="E20" s="11">
        <v>0</v>
      </c>
      <c r="F20" s="11">
        <v>0</v>
      </c>
      <c r="G20" s="11">
        <v>-330</v>
      </c>
    </row>
    <row r="21" spans="1:7">
      <c r="A21" s="12" t="s">
        <v>12</v>
      </c>
      <c r="B21" s="11">
        <v>695817374.82000005</v>
      </c>
      <c r="C21" s="11">
        <v>83728509.5</v>
      </c>
      <c r="D21" s="11">
        <v>779545884.32000005</v>
      </c>
      <c r="E21" s="11">
        <v>96481792.170000002</v>
      </c>
      <c r="F21" s="11">
        <v>1791509.59</v>
      </c>
      <c r="G21" s="11">
        <v>877819186.08000004</v>
      </c>
    </row>
    <row r="22" spans="1:7">
      <c r="A22" s="10" t="s">
        <v>13</v>
      </c>
      <c r="B22" s="11">
        <v>35665794176.790001</v>
      </c>
      <c r="C22" s="11">
        <v>7114873376.3999996</v>
      </c>
      <c r="D22" s="11">
        <v>42780667553.190002</v>
      </c>
      <c r="E22" s="11">
        <v>27739524154.889999</v>
      </c>
      <c r="F22" s="11">
        <v>9737241278.1900005</v>
      </c>
      <c r="G22" s="11">
        <v>80257432986.270004</v>
      </c>
    </row>
    <row r="23" spans="1:7">
      <c r="A23" s="10" t="s">
        <v>2326</v>
      </c>
      <c r="B23" s="11">
        <v>625325.30000000005</v>
      </c>
      <c r="C23" s="11">
        <v>20580800</v>
      </c>
      <c r="D23" s="11">
        <v>21206125.300000001</v>
      </c>
      <c r="E23" s="11">
        <v>498000</v>
      </c>
      <c r="F23" s="11">
        <v>0</v>
      </c>
      <c r="G23" s="11">
        <v>21704125.300000001</v>
      </c>
    </row>
    <row r="24" spans="1:7">
      <c r="A24" s="10" t="s">
        <v>2327</v>
      </c>
      <c r="B24" s="11">
        <v>381515322</v>
      </c>
      <c r="C24" s="11">
        <v>10122281.51</v>
      </c>
      <c r="D24" s="11">
        <v>391637603.50999999</v>
      </c>
      <c r="E24" s="11">
        <v>6528753149.8400002</v>
      </c>
      <c r="F24" s="11">
        <v>2740000</v>
      </c>
      <c r="G24" s="11">
        <v>6923130753.3500004</v>
      </c>
    </row>
    <row r="25" spans="1:7" ht="15.75">
      <c r="A25" s="13" t="s">
        <v>2328</v>
      </c>
      <c r="B25" s="14">
        <v>36743873603.260002</v>
      </c>
      <c r="C25" s="14">
        <v>7233511553.6999998</v>
      </c>
      <c r="D25" s="14">
        <v>43977385156.960007</v>
      </c>
      <c r="E25" s="14">
        <v>36963396732.349998</v>
      </c>
      <c r="F25" s="14">
        <v>36557140033.779999</v>
      </c>
      <c r="G25" s="14">
        <v>117497921923.09001</v>
      </c>
    </row>
    <row r="26" spans="1:7" ht="31.5">
      <c r="A26" s="15" t="s">
        <v>2329</v>
      </c>
      <c r="B26" s="16">
        <v>105371944270.5</v>
      </c>
      <c r="C26" s="16">
        <v>39895212513.019997</v>
      </c>
      <c r="D26" s="16">
        <v>145267156783.52002</v>
      </c>
      <c r="E26" s="16">
        <v>52227700796.25</v>
      </c>
      <c r="F26" s="16">
        <v>49475711348.509995</v>
      </c>
      <c r="G26" s="16">
        <v>246970568928.28003</v>
      </c>
    </row>
    <row r="27" spans="1:7" ht="30">
      <c r="A27" s="26" t="s">
        <v>104</v>
      </c>
      <c r="B27" s="6">
        <v>328189.59999999998</v>
      </c>
      <c r="C27" s="6">
        <v>-7651.71</v>
      </c>
      <c r="D27" s="6">
        <v>320537.89</v>
      </c>
      <c r="E27" s="6">
        <v>497000</v>
      </c>
      <c r="F27" s="6">
        <v>0</v>
      </c>
      <c r="G27" s="6">
        <v>817537.89</v>
      </c>
    </row>
    <row r="28" spans="1:7" ht="32.25" thickBot="1">
      <c r="A28" s="27" t="s">
        <v>107</v>
      </c>
      <c r="B28" s="28">
        <v>-1373018157.3599999</v>
      </c>
      <c r="C28" s="28">
        <v>5856092955.8800001</v>
      </c>
      <c r="D28" s="28">
        <v>4483074798.5199995</v>
      </c>
      <c r="E28" s="28">
        <v>21439825295.549999</v>
      </c>
      <c r="F28" s="28">
        <v>5856665164.0100002</v>
      </c>
      <c r="G28" s="29">
        <v>31779565258.080002</v>
      </c>
    </row>
    <row r="29" spans="1:7" ht="24.75" customHeight="1" thickTop="1">
      <c r="A29" s="15" t="s">
        <v>105</v>
      </c>
      <c r="B29" s="30">
        <v>-1378284484.8299999</v>
      </c>
      <c r="C29" s="30">
        <v>5851179945.2399998</v>
      </c>
      <c r="D29" s="30">
        <v>4472895460.4099998</v>
      </c>
      <c r="E29" s="30">
        <v>21438597940.549999</v>
      </c>
      <c r="F29" s="30">
        <v>5856586164.0100002</v>
      </c>
      <c r="G29" s="30">
        <v>31768079564.970001</v>
      </c>
    </row>
    <row r="30" spans="1:7" ht="31.5">
      <c r="A30" s="15" t="s">
        <v>106</v>
      </c>
      <c r="B30" s="30">
        <v>5266327.47</v>
      </c>
      <c r="C30" s="30">
        <v>4913010.6399999997</v>
      </c>
      <c r="D30" s="30">
        <v>10179338.109999999</v>
      </c>
      <c r="E30" s="30">
        <v>1227355</v>
      </c>
      <c r="F30" s="30">
        <v>79000</v>
      </c>
      <c r="G30" s="31">
        <v>11485693.109999999</v>
      </c>
    </row>
    <row r="31" spans="1:7" ht="64.5" customHeight="1">
      <c r="A31" s="463" t="s">
        <v>2679</v>
      </c>
      <c r="B31" s="463"/>
      <c r="C31" s="463"/>
      <c r="D31" s="463"/>
      <c r="E31" s="463"/>
      <c r="F31" s="463"/>
      <c r="G31" s="463"/>
    </row>
    <row r="32" spans="1:7">
      <c r="A32" s="464" t="s">
        <v>115</v>
      </c>
      <c r="B32" s="464"/>
      <c r="C32" s="464"/>
      <c r="D32" s="464"/>
      <c r="E32" s="464"/>
      <c r="F32" s="464"/>
      <c r="G32" s="464"/>
    </row>
  </sheetData>
  <customSheetViews>
    <customSheetView guid="{85C796D9-9862-45FD-9C76-C539D15E6DB8}" hiddenRows="1" hiddenColumns="1">
      <selection sqref="A1:G1"/>
      <pageMargins left="0.7" right="0.7" top="0.75" bottom="0.75" header="0.3" footer="0.3"/>
      <pageSetup scale="58" orientation="portrait" r:id="rId1"/>
    </customSheetView>
    <customSheetView guid="{BE2CF08A-2A64-484B-8025-AFF180C9E95D}" hiddenRows="1" hiddenColumns="1">
      <selection sqref="A1:G1"/>
      <pageMargins left="0.7" right="0.7" top="0.75" bottom="0.75" header="0.3" footer="0.3"/>
      <pageSetup scale="58" orientation="portrait" r:id="rId2"/>
    </customSheetView>
  </customSheetViews>
  <mergeCells count="3">
    <mergeCell ref="A1:G1"/>
    <mergeCell ref="A31:G31"/>
    <mergeCell ref="A32:G32"/>
  </mergeCells>
  <pageMargins left="0.7" right="0.7" top="0.75" bottom="0.75" header="0.3" footer="0.3"/>
  <pageSetup scale="58" orientation="portrait" r:id="rId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H34"/>
  <sheetViews>
    <sheetView zoomScaleNormal="100" workbookViewId="0">
      <selection sqref="A1:G1"/>
    </sheetView>
  </sheetViews>
  <sheetFormatPr defaultColWidth="0" defaultRowHeight="15" zeroHeight="1"/>
  <cols>
    <col min="1" max="1" width="7" style="434" customWidth="1"/>
    <col min="2" max="2" width="20.5703125" style="434" customWidth="1"/>
    <col min="3" max="3" width="18.7109375" style="434" customWidth="1"/>
    <col min="4" max="5" width="19.140625" style="434" customWidth="1"/>
    <col min="6" max="6" width="20.7109375" style="434" bestFit="1" customWidth="1"/>
    <col min="7" max="7" width="16" style="434" customWidth="1"/>
    <col min="8" max="8" width="16.85546875" style="102" hidden="1" customWidth="1"/>
    <col min="9" max="16384" width="9.140625" style="102" hidden="1"/>
  </cols>
  <sheetData>
    <row r="1" spans="1:8" s="57" customFormat="1" ht="54" customHeight="1">
      <c r="A1" s="505" t="s">
        <v>2626</v>
      </c>
      <c r="B1" s="505"/>
      <c r="C1" s="505"/>
      <c r="D1" s="505"/>
      <c r="E1" s="505"/>
      <c r="F1" s="505"/>
      <c r="G1" s="505"/>
    </row>
    <row r="2" spans="1:8" ht="47.25">
      <c r="A2" s="422" t="s">
        <v>2375</v>
      </c>
      <c r="B2" s="422" t="s">
        <v>2376</v>
      </c>
      <c r="C2" s="422" t="s">
        <v>2377</v>
      </c>
      <c r="D2" s="422" t="s">
        <v>2378</v>
      </c>
      <c r="E2" s="422" t="s">
        <v>2379</v>
      </c>
      <c r="F2" s="422" t="s">
        <v>2380</v>
      </c>
      <c r="G2" s="422" t="s">
        <v>2381</v>
      </c>
    </row>
    <row r="3" spans="1:8" ht="15.75" customHeight="1">
      <c r="A3" s="423">
        <v>1990</v>
      </c>
      <c r="B3" s="424"/>
      <c r="C3" s="424" t="s">
        <v>2382</v>
      </c>
      <c r="D3" s="424"/>
      <c r="E3" s="424">
        <v>768016.71000000008</v>
      </c>
      <c r="F3" s="425"/>
      <c r="G3" s="425" t="s">
        <v>2383</v>
      </c>
      <c r="H3" s="426"/>
    </row>
    <row r="4" spans="1:8" ht="15" customHeight="1">
      <c r="A4" s="423">
        <v>1991</v>
      </c>
      <c r="B4" s="425"/>
      <c r="C4" s="427">
        <v>7779489</v>
      </c>
      <c r="D4" s="425"/>
      <c r="E4" s="427">
        <v>1920686.9200000002</v>
      </c>
      <c r="F4" s="425" t="s">
        <v>2627</v>
      </c>
      <c r="G4" s="425"/>
      <c r="H4" s="426"/>
    </row>
    <row r="5" spans="1:8">
      <c r="A5" s="423">
        <v>1992</v>
      </c>
      <c r="B5" s="424">
        <v>118006503</v>
      </c>
      <c r="C5" s="427">
        <v>18370104</v>
      </c>
      <c r="D5" s="424">
        <v>20225291</v>
      </c>
      <c r="E5" s="427">
        <v>6750733.1400000006</v>
      </c>
      <c r="F5" s="425"/>
      <c r="G5" s="427">
        <v>163352631</v>
      </c>
      <c r="H5" s="426"/>
    </row>
    <row r="6" spans="1:8" ht="18">
      <c r="A6" s="423">
        <v>1993</v>
      </c>
      <c r="B6" s="425"/>
      <c r="C6" s="425"/>
      <c r="D6" s="425"/>
      <c r="E6" s="427">
        <v>7383354.3500000006</v>
      </c>
      <c r="F6" s="425" t="s">
        <v>2628</v>
      </c>
      <c r="G6" s="427">
        <v>51695850</v>
      </c>
      <c r="H6" s="426"/>
    </row>
    <row r="7" spans="1:8" ht="18">
      <c r="A7" s="423">
        <v>1994</v>
      </c>
      <c r="B7" s="425"/>
      <c r="C7" s="427">
        <v>31048685</v>
      </c>
      <c r="D7" s="425"/>
      <c r="E7" s="427">
        <v>3000439.77</v>
      </c>
      <c r="F7" s="425" t="s">
        <v>2629</v>
      </c>
      <c r="G7" s="427">
        <v>29104254</v>
      </c>
      <c r="H7" s="426"/>
    </row>
    <row r="8" spans="1:8" ht="18">
      <c r="A8" s="423">
        <v>1995</v>
      </c>
      <c r="B8" s="425"/>
      <c r="C8" s="425"/>
      <c r="D8" s="425"/>
      <c r="E8" s="427">
        <v>577535.01</v>
      </c>
      <c r="F8" s="425" t="s">
        <v>2630</v>
      </c>
      <c r="G8" s="427">
        <v>8133133</v>
      </c>
      <c r="H8" s="426"/>
    </row>
    <row r="9" spans="1:8" ht="18">
      <c r="A9" s="423">
        <v>1996</v>
      </c>
      <c r="B9" s="425"/>
      <c r="C9" s="425"/>
      <c r="D9" s="425"/>
      <c r="E9" s="427">
        <v>423018.3</v>
      </c>
      <c r="F9" s="425" t="s">
        <v>2631</v>
      </c>
      <c r="G9" s="427">
        <v>8041517</v>
      </c>
      <c r="H9" s="426"/>
    </row>
    <row r="10" spans="1:8" ht="18">
      <c r="A10" s="423">
        <v>1997</v>
      </c>
      <c r="B10" s="425"/>
      <c r="C10" s="425"/>
      <c r="D10" s="425"/>
      <c r="E10" s="427">
        <v>436219.35</v>
      </c>
      <c r="F10" s="425" t="s">
        <v>2632</v>
      </c>
      <c r="G10" s="427">
        <v>8477786</v>
      </c>
      <c r="H10" s="426"/>
    </row>
    <row r="11" spans="1:8">
      <c r="A11" s="423">
        <v>1998</v>
      </c>
      <c r="B11" s="425"/>
      <c r="C11" s="427">
        <v>47526206</v>
      </c>
      <c r="D11" s="425"/>
      <c r="E11" s="427">
        <v>2299758.1500000004</v>
      </c>
      <c r="F11" s="425"/>
      <c r="G11" s="427">
        <v>58303750</v>
      </c>
      <c r="H11" s="426"/>
    </row>
    <row r="12" spans="1:8">
      <c r="A12" s="423">
        <v>1999</v>
      </c>
      <c r="B12" s="425"/>
      <c r="C12" s="427">
        <v>17914917</v>
      </c>
      <c r="D12" s="425"/>
      <c r="E12" s="427">
        <v>3778398.6399999997</v>
      </c>
      <c r="F12" s="425"/>
      <c r="G12" s="427">
        <v>79997066</v>
      </c>
      <c r="H12" s="426"/>
    </row>
    <row r="13" spans="1:8">
      <c r="A13" s="423">
        <v>2000</v>
      </c>
      <c r="B13" s="425"/>
      <c r="C13" s="425"/>
      <c r="D13" s="425"/>
      <c r="E13" s="427">
        <v>4684904</v>
      </c>
      <c r="F13" s="425"/>
      <c r="G13" s="427">
        <v>84681970</v>
      </c>
      <c r="H13" s="426"/>
    </row>
    <row r="14" spans="1:8">
      <c r="A14" s="423">
        <v>2001</v>
      </c>
      <c r="B14" s="425"/>
      <c r="C14" s="427">
        <v>103132694</v>
      </c>
      <c r="D14" s="425"/>
      <c r="E14" s="427">
        <v>8681292.6799999997</v>
      </c>
      <c r="F14" s="425"/>
      <c r="G14" s="427">
        <v>196495956</v>
      </c>
      <c r="H14" s="426"/>
    </row>
    <row r="15" spans="1:8">
      <c r="A15" s="423">
        <v>2002</v>
      </c>
      <c r="B15" s="425"/>
      <c r="C15" s="427">
        <v>685804382</v>
      </c>
      <c r="D15" s="425"/>
      <c r="E15" s="427">
        <v>21635787.09</v>
      </c>
      <c r="F15" s="425"/>
      <c r="G15" s="427">
        <v>903936125</v>
      </c>
      <c r="H15" s="426"/>
    </row>
    <row r="16" spans="1:8" ht="18">
      <c r="A16" s="423">
        <v>2003</v>
      </c>
      <c r="B16" s="425"/>
      <c r="C16" s="427">
        <v>83567733</v>
      </c>
      <c r="D16" s="425"/>
      <c r="E16" s="427">
        <v>19439820.43</v>
      </c>
      <c r="F16" s="425" t="s">
        <v>2633</v>
      </c>
      <c r="G16" s="427">
        <v>560486935</v>
      </c>
      <c r="H16" s="426"/>
    </row>
    <row r="17" spans="1:8" ht="18">
      <c r="A17" s="423">
        <v>2004</v>
      </c>
      <c r="B17" s="425"/>
      <c r="C17" s="427">
        <v>352565752</v>
      </c>
      <c r="D17" s="425"/>
      <c r="E17" s="427">
        <v>5519696.9400000004</v>
      </c>
      <c r="F17" s="425" t="s">
        <v>2634</v>
      </c>
      <c r="G17" s="427">
        <v>365569498</v>
      </c>
      <c r="H17" s="426"/>
    </row>
    <row r="18" spans="1:8" ht="18">
      <c r="A18" s="423">
        <v>2005</v>
      </c>
      <c r="B18" s="425"/>
      <c r="C18" s="427">
        <v>594494766</v>
      </c>
      <c r="D18" s="425"/>
      <c r="E18" s="427">
        <v>17347524.190000001</v>
      </c>
      <c r="F18" s="425" t="s">
        <v>2635</v>
      </c>
      <c r="G18" s="427">
        <v>6949255</v>
      </c>
      <c r="H18" s="426"/>
    </row>
    <row r="19" spans="1:8" ht="18">
      <c r="A19" s="423">
        <v>2006</v>
      </c>
      <c r="B19" s="427">
        <v>112066771</v>
      </c>
      <c r="C19" s="427">
        <v>792982384</v>
      </c>
      <c r="D19" s="425"/>
      <c r="E19" s="427">
        <v>21490970.34</v>
      </c>
      <c r="F19" s="425" t="s">
        <v>2636</v>
      </c>
      <c r="G19" s="427">
        <v>405189685</v>
      </c>
      <c r="H19" s="426"/>
    </row>
    <row r="20" spans="1:8" ht="18">
      <c r="A20" s="423">
        <v>2007</v>
      </c>
      <c r="B20" s="427">
        <v>247340643</v>
      </c>
      <c r="C20" s="427">
        <v>1304528278</v>
      </c>
      <c r="D20" s="425"/>
      <c r="E20" s="427">
        <v>65793006.600000001</v>
      </c>
      <c r="F20" s="425" t="s">
        <v>2637</v>
      </c>
      <c r="G20" s="427">
        <v>1331392602</v>
      </c>
      <c r="H20" s="426"/>
    </row>
    <row r="21" spans="1:8" ht="18">
      <c r="A21" s="423">
        <v>2008</v>
      </c>
      <c r="B21" s="427">
        <v>226876754</v>
      </c>
      <c r="C21" s="427">
        <v>971783592</v>
      </c>
      <c r="D21" s="427">
        <v>1779873149</v>
      </c>
      <c r="E21" s="427">
        <v>135989995.15000001</v>
      </c>
      <c r="F21" s="425" t="s">
        <v>2638</v>
      </c>
      <c r="G21" s="427">
        <v>4355404287</v>
      </c>
      <c r="H21" s="426"/>
    </row>
    <row r="22" spans="1:8" ht="18">
      <c r="A22" s="423">
        <v>2009</v>
      </c>
      <c r="B22" s="427">
        <v>678278598</v>
      </c>
      <c r="C22" s="427">
        <v>1563653292</v>
      </c>
      <c r="D22" s="425"/>
      <c r="E22" s="427">
        <v>128790419.50999999</v>
      </c>
      <c r="F22" s="425" t="s">
        <v>2639</v>
      </c>
      <c r="G22" s="427">
        <v>6725679021</v>
      </c>
      <c r="H22" s="426"/>
    </row>
    <row r="23" spans="1:8" ht="18">
      <c r="A23" s="423">
        <v>2010</v>
      </c>
      <c r="B23" s="427">
        <v>263926649</v>
      </c>
      <c r="C23" s="427">
        <v>605971991</v>
      </c>
      <c r="D23" s="425"/>
      <c r="E23" s="427">
        <v>97004211.690000013</v>
      </c>
      <c r="F23" s="425" t="s">
        <v>2640</v>
      </c>
      <c r="G23" s="427">
        <v>7692582232</v>
      </c>
      <c r="H23" s="426"/>
    </row>
    <row r="24" spans="1:8" ht="18">
      <c r="A24" s="423">
        <v>2011</v>
      </c>
      <c r="B24" s="427">
        <v>357152197</v>
      </c>
      <c r="C24" s="427">
        <v>94321451</v>
      </c>
      <c r="D24" s="425"/>
      <c r="E24" s="427">
        <v>66994776.439999998</v>
      </c>
      <c r="F24" s="425" t="s">
        <v>2641</v>
      </c>
      <c r="G24" s="427">
        <v>5012389537</v>
      </c>
      <c r="H24" s="426"/>
    </row>
    <row r="25" spans="1:8">
      <c r="A25" s="423">
        <v>2012</v>
      </c>
      <c r="B25" s="427">
        <v>705179544</v>
      </c>
      <c r="C25" s="427">
        <v>382456233</v>
      </c>
      <c r="D25" s="425"/>
      <c r="E25" s="427">
        <v>33347254.059999999</v>
      </c>
      <c r="F25" s="425"/>
      <c r="G25" s="427">
        <v>6133372568</v>
      </c>
      <c r="H25" s="426"/>
    </row>
    <row r="26" spans="1:8" ht="18">
      <c r="A26" s="423">
        <v>2013</v>
      </c>
      <c r="B26" s="427">
        <v>1177888364</v>
      </c>
      <c r="C26" s="427">
        <v>701140488</v>
      </c>
      <c r="D26" s="425"/>
      <c r="E26" s="427">
        <v>29557446.079999998</v>
      </c>
      <c r="F26" s="425" t="s">
        <v>2642</v>
      </c>
      <c r="G26" s="427">
        <v>6170184418</v>
      </c>
      <c r="H26" s="426"/>
    </row>
    <row r="27" spans="1:8" ht="18">
      <c r="A27" s="423">
        <v>2014</v>
      </c>
      <c r="B27" s="427">
        <v>1843252767</v>
      </c>
      <c r="C27" s="427">
        <v>671569881</v>
      </c>
      <c r="D27" s="427"/>
      <c r="E27" s="427">
        <v>24519557.48</v>
      </c>
      <c r="F27" s="425" t="s">
        <v>2643</v>
      </c>
      <c r="G27" s="427">
        <v>6703511566</v>
      </c>
      <c r="H27" s="428"/>
    </row>
    <row r="28" spans="1:8" ht="18">
      <c r="A28" s="423">
        <v>2015</v>
      </c>
      <c r="B28" s="427">
        <v>1252652760</v>
      </c>
      <c r="C28" s="427">
        <v>487426902</v>
      </c>
      <c r="D28" s="425"/>
      <c r="E28" s="427">
        <v>31404811.899999999</v>
      </c>
      <c r="F28" s="425" t="s">
        <v>2644</v>
      </c>
      <c r="G28" s="427">
        <v>8468905380</v>
      </c>
      <c r="H28" s="426"/>
    </row>
    <row r="29" spans="1:8" ht="18">
      <c r="A29" s="423">
        <v>2016</v>
      </c>
      <c r="B29" s="427">
        <v>879430658</v>
      </c>
      <c r="C29" s="427">
        <v>255237557</v>
      </c>
      <c r="D29" s="425"/>
      <c r="E29" s="427">
        <v>55778820.660000004</v>
      </c>
      <c r="F29" s="425" t="s">
        <v>2645</v>
      </c>
      <c r="G29" s="427">
        <v>7875081471.9200001</v>
      </c>
      <c r="H29" s="426"/>
    </row>
    <row r="30" spans="1:8" ht="18">
      <c r="A30" s="423">
        <v>2017</v>
      </c>
      <c r="B30" s="427">
        <v>439511639.37</v>
      </c>
      <c r="C30" s="427"/>
      <c r="D30" s="425"/>
      <c r="E30" s="427">
        <v>84731289.530000001</v>
      </c>
      <c r="F30" s="425" t="s">
        <v>2646</v>
      </c>
      <c r="G30" s="427">
        <v>8098277358.1300001</v>
      </c>
      <c r="H30" s="426"/>
    </row>
    <row r="31" spans="1:8" ht="18">
      <c r="A31" s="423">
        <v>2018</v>
      </c>
      <c r="B31" s="429">
        <v>590797987.07000005</v>
      </c>
      <c r="C31" s="430">
        <v>143619922.31999999</v>
      </c>
      <c r="D31" s="431"/>
      <c r="E31" s="429">
        <v>140190144.05000001</v>
      </c>
      <c r="F31" s="425" t="s">
        <v>2699</v>
      </c>
      <c r="G31" s="429">
        <v>8702426767.8299999</v>
      </c>
      <c r="H31" s="426"/>
    </row>
    <row r="32" spans="1:8" ht="15.75" thickBot="1">
      <c r="A32" s="423" t="s">
        <v>142</v>
      </c>
      <c r="B32" s="432">
        <v>8892361834.4400005</v>
      </c>
      <c r="C32" s="432">
        <v>9916896699.3199997</v>
      </c>
      <c r="D32" s="432">
        <v>1800098440</v>
      </c>
      <c r="E32" s="432">
        <v>1020239889.1600001</v>
      </c>
      <c r="F32" s="432">
        <v>-12945696216</v>
      </c>
      <c r="G32" s="433" t="s">
        <v>2384</v>
      </c>
      <c r="H32" s="426"/>
    </row>
    <row r="33" spans="1:7" ht="199.5" customHeight="1" thickTop="1">
      <c r="A33" s="506" t="s">
        <v>2700</v>
      </c>
      <c r="B33" s="506"/>
      <c r="C33" s="506"/>
      <c r="D33" s="506"/>
      <c r="E33" s="506"/>
      <c r="F33" s="506"/>
      <c r="G33" s="506"/>
    </row>
    <row r="34" spans="1:7">
      <c r="A34" s="507" t="s">
        <v>115</v>
      </c>
      <c r="B34" s="507"/>
      <c r="C34" s="507"/>
      <c r="D34" s="507"/>
      <c r="E34" s="507"/>
      <c r="F34" s="507"/>
      <c r="G34" s="507"/>
    </row>
  </sheetData>
  <customSheetViews>
    <customSheetView guid="{85C796D9-9862-45FD-9C76-C539D15E6DB8}" hiddenRows="1" hiddenColumns="1" topLeftCell="A19">
      <selection activeCell="A33" sqref="A33:G33"/>
      <pageMargins left="0.7" right="0.7" top="0.75" bottom="0.75" header="0.3" footer="0.3"/>
      <pageSetup scale="75" fitToHeight="0" orientation="landscape" r:id="rId1"/>
    </customSheetView>
    <customSheetView guid="{BE2CF08A-2A64-484B-8025-AFF180C9E95D}" hiddenRows="1" hiddenColumns="1">
      <selection sqref="A1:G1"/>
      <pageMargins left="0.7" right="0.7" top="0.75" bottom="0.75" header="0.3" footer="0.3"/>
      <pageSetup scale="75" fitToHeight="0" orientation="landscape" r:id="rId2"/>
    </customSheetView>
  </customSheetViews>
  <mergeCells count="3">
    <mergeCell ref="A1:G1"/>
    <mergeCell ref="A33:G33"/>
    <mergeCell ref="A34:G34"/>
  </mergeCells>
  <pageMargins left="0.7" right="0.7" top="0.75" bottom="0.75" header="0.3" footer="0.3"/>
  <pageSetup scale="75" fitToHeight="0" orientation="landscape"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00B0F0"/>
  </sheetPr>
  <dimension ref="A1:F15"/>
  <sheetViews>
    <sheetView zoomScaleNormal="100" workbookViewId="0">
      <selection sqref="A1:F1"/>
    </sheetView>
  </sheetViews>
  <sheetFormatPr defaultColWidth="0" defaultRowHeight="15" customHeight="1" zeroHeight="1"/>
  <cols>
    <col min="1" max="1" width="71.140625" style="17" bestFit="1" customWidth="1"/>
    <col min="2" max="6" width="15.5703125" style="17" bestFit="1" customWidth="1"/>
    <col min="7" max="16384" width="9.140625" style="17" hidden="1"/>
  </cols>
  <sheetData>
    <row r="1" spans="1:6" ht="65.25" customHeight="1">
      <c r="A1" s="462" t="s">
        <v>2590</v>
      </c>
      <c r="B1" s="462"/>
      <c r="C1" s="462"/>
      <c r="D1" s="462"/>
      <c r="E1" s="462"/>
      <c r="F1" s="462"/>
    </row>
    <row r="2" spans="1:6" ht="15.75">
      <c r="A2" s="34"/>
      <c r="B2" s="35">
        <v>2014</v>
      </c>
      <c r="C2" s="35">
        <v>2015</v>
      </c>
      <c r="D2" s="35">
        <v>2016</v>
      </c>
      <c r="E2" s="35">
        <v>2017</v>
      </c>
      <c r="F2" s="35">
        <v>2018</v>
      </c>
    </row>
    <row r="3" spans="1:6" ht="24" customHeight="1">
      <c r="A3" s="36" t="s">
        <v>41</v>
      </c>
      <c r="B3" s="37">
        <v>5116925.5149799995</v>
      </c>
      <c r="C3" s="37">
        <v>5607950.1767100003</v>
      </c>
      <c r="D3" s="37">
        <v>524858.27703</v>
      </c>
      <c r="E3" s="37">
        <v>-2080165.01749</v>
      </c>
      <c r="F3" s="37">
        <v>-1378284.48483</v>
      </c>
    </row>
    <row r="4" spans="1:6">
      <c r="A4" s="36" t="s">
        <v>42</v>
      </c>
      <c r="B4" s="38">
        <v>5852473.81329</v>
      </c>
      <c r="C4" s="38">
        <v>5511598.7333199997</v>
      </c>
      <c r="D4" s="38">
        <v>5577372.3191999998</v>
      </c>
      <c r="E4" s="38">
        <v>5589528.6829700004</v>
      </c>
      <c r="F4" s="38">
        <v>5851179.9452400003</v>
      </c>
    </row>
    <row r="5" spans="1:6">
      <c r="A5" s="39" t="s">
        <v>43</v>
      </c>
      <c r="B5" s="40">
        <v>10969399.328269999</v>
      </c>
      <c r="C5" s="40">
        <v>11119548.91003</v>
      </c>
      <c r="D5" s="40">
        <v>6102230.5962300003</v>
      </c>
      <c r="E5" s="40">
        <v>3509363.6654800004</v>
      </c>
      <c r="F5" s="40">
        <v>4472895.4604100008</v>
      </c>
    </row>
    <row r="6" spans="1:6" ht="32.25" customHeight="1">
      <c r="A6" s="36" t="s">
        <v>44</v>
      </c>
      <c r="B6" s="38">
        <v>20588302.73505</v>
      </c>
      <c r="C6" s="38">
        <v>26043505.576830003</v>
      </c>
      <c r="D6" s="38">
        <v>23711508.024909999</v>
      </c>
      <c r="E6" s="38">
        <v>24717194.528159998</v>
      </c>
      <c r="F6" s="38">
        <v>27306669.797669999</v>
      </c>
    </row>
    <row r="7" spans="1:6" ht="33.75" customHeight="1" thickBot="1">
      <c r="A7" s="36" t="s">
        <v>45</v>
      </c>
      <c r="B7" s="41">
        <v>31557702.06332</v>
      </c>
      <c r="C7" s="41">
        <f>37163055</f>
        <v>37163055</v>
      </c>
      <c r="D7" s="41">
        <v>29813738</v>
      </c>
      <c r="E7" s="41">
        <v>28226558.193639997</v>
      </c>
      <c r="F7" s="41">
        <v>31779565.258079998</v>
      </c>
    </row>
    <row r="8" spans="1:6" ht="32.25" customHeight="1" thickTop="1">
      <c r="A8" s="42" t="s">
        <v>46</v>
      </c>
      <c r="B8" s="43"/>
      <c r="C8" s="43"/>
      <c r="D8" s="43"/>
      <c r="E8" s="43"/>
      <c r="F8" s="44"/>
    </row>
    <row r="9" spans="1:6" ht="31.5" customHeight="1">
      <c r="A9" s="36" t="s">
        <v>41</v>
      </c>
      <c r="B9" s="45">
        <v>0.8601171056434056</v>
      </c>
      <c r="C9" s="45">
        <v>9.59608773456848E-2</v>
      </c>
      <c r="D9" s="45">
        <v>-0.90640817758871073</v>
      </c>
      <c r="E9" s="45">
        <v>-4.9632889649010936</v>
      </c>
      <c r="F9" s="45">
        <v>0.33741579478483569</v>
      </c>
    </row>
    <row r="10" spans="1:6">
      <c r="A10" s="36" t="s">
        <v>42</v>
      </c>
      <c r="B10" s="46">
        <v>0.80801125688624265</v>
      </c>
      <c r="C10" s="46">
        <v>-5.82446143024048</v>
      </c>
      <c r="D10" s="46">
        <v>1.1933667355420916</v>
      </c>
      <c r="E10" s="46">
        <v>0.21795862055241644</v>
      </c>
      <c r="F10" s="46">
        <v>4.6810970496884767</v>
      </c>
    </row>
    <row r="11" spans="1:6">
      <c r="A11" s="36" t="s">
        <v>43</v>
      </c>
      <c r="B11" s="47">
        <v>28.200711765374741</v>
      </c>
      <c r="C11" s="47">
        <v>1.3688040453868751</v>
      </c>
      <c r="D11" s="47">
        <v>-45.12159939576599</v>
      </c>
      <c r="E11" s="47">
        <v>-42.490477700922852</v>
      </c>
      <c r="F11" s="47">
        <v>27.456025843312286</v>
      </c>
    </row>
    <row r="12" spans="1:6" ht="32.25" customHeight="1">
      <c r="A12" s="36" t="s">
        <v>44</v>
      </c>
      <c r="B12" s="46">
        <v>3.0265905068604058</v>
      </c>
      <c r="C12" s="46">
        <v>26.4</v>
      </c>
      <c r="D12" s="46">
        <v>-8.9542383034436845</v>
      </c>
      <c r="E12" s="48">
        <v>4.2413434952913178</v>
      </c>
      <c r="F12" s="46">
        <v>10.476412549813626</v>
      </c>
    </row>
    <row r="13" spans="1:6" ht="32.25" customHeight="1" thickBot="1">
      <c r="A13" s="36" t="s">
        <v>45</v>
      </c>
      <c r="B13" s="49">
        <v>0.10573934069325699</v>
      </c>
      <c r="C13" s="49">
        <v>0.17699999999999999</v>
      </c>
      <c r="D13" s="49">
        <v>-0.19775866023925873</v>
      </c>
      <c r="E13" s="49">
        <v>-5.3236544657119307E-2</v>
      </c>
      <c r="F13" s="49">
        <v>0.12587461213179593</v>
      </c>
    </row>
    <row r="14" spans="1:6" ht="30.75" customHeight="1" thickTop="1">
      <c r="A14" s="36" t="s">
        <v>31</v>
      </c>
      <c r="B14" s="43"/>
      <c r="C14" s="43"/>
      <c r="D14" s="43"/>
      <c r="E14" s="43"/>
      <c r="F14" s="43"/>
    </row>
    <row r="15" spans="1:6">
      <c r="A15" s="439" t="s">
        <v>115</v>
      </c>
      <c r="B15" s="439"/>
      <c r="C15" s="439"/>
      <c r="D15" s="439"/>
      <c r="E15" s="439"/>
      <c r="F15" s="439"/>
    </row>
  </sheetData>
  <customSheetViews>
    <customSheetView guid="{85C796D9-9862-45FD-9C76-C539D15E6DB8}" hiddenRows="1" hiddenColumns="1">
      <selection sqref="A1:F1"/>
      <pageMargins left="0.7" right="0.7" top="0.75" bottom="0.75" header="0.3" footer="0.3"/>
      <pageSetup orientation="portrait" r:id="rId1"/>
    </customSheetView>
    <customSheetView guid="{BE2CF08A-2A64-484B-8025-AFF180C9E95D}" hiddenRows="1" hiddenColumns="1">
      <selection sqref="A1:F1"/>
      <pageMargins left="0.7" right="0.7" top="0.75" bottom="0.75" header="0.3" footer="0.3"/>
      <pageSetup orientation="portrait" r:id="rId2"/>
    </customSheetView>
  </customSheetViews>
  <mergeCells count="1">
    <mergeCell ref="A1:F1"/>
  </mergeCells>
  <pageMargins left="0.7" right="0.7" top="0.75" bottom="0.75" header="0.3" footer="0.3"/>
  <pageSetup orientation="portrait"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32"/>
  <sheetViews>
    <sheetView zoomScaleNormal="100" workbookViewId="0">
      <selection sqref="A1:F1"/>
    </sheetView>
  </sheetViews>
  <sheetFormatPr defaultColWidth="0" defaultRowHeight="15" zeroHeight="1"/>
  <cols>
    <col min="1" max="1" width="48.140625" style="1" customWidth="1"/>
    <col min="2" max="2" width="17.7109375" style="1" bestFit="1" customWidth="1"/>
    <col min="3" max="5" width="17.42578125" style="1" bestFit="1" customWidth="1"/>
    <col min="6" max="6" width="19.140625" style="1" bestFit="1" customWidth="1"/>
    <col min="7" max="16384" width="9.140625" style="1" hidden="1"/>
  </cols>
  <sheetData>
    <row r="1" spans="1:6" s="57" customFormat="1" ht="79.5" customHeight="1">
      <c r="A1" s="465" t="s">
        <v>2591</v>
      </c>
      <c r="B1" s="465"/>
      <c r="C1" s="465"/>
      <c r="D1" s="465"/>
      <c r="E1" s="465"/>
      <c r="F1" s="465"/>
    </row>
    <row r="2" spans="1:6" ht="15.75">
      <c r="A2" s="58"/>
      <c r="B2" s="35">
        <v>2014</v>
      </c>
      <c r="C2" s="35">
        <v>2015</v>
      </c>
      <c r="D2" s="35">
        <v>2016</v>
      </c>
      <c r="E2" s="35">
        <v>2017</v>
      </c>
      <c r="F2" s="35">
        <v>2018</v>
      </c>
    </row>
    <row r="3" spans="1:6">
      <c r="A3" s="50" t="s">
        <v>41</v>
      </c>
      <c r="B3" s="51">
        <v>5116925.5149799995</v>
      </c>
      <c r="C3" s="51">
        <v>5607950.1767100003</v>
      </c>
      <c r="D3" s="51">
        <v>524858.27703</v>
      </c>
      <c r="E3" s="52">
        <v>-2080165.01749</v>
      </c>
      <c r="F3" s="52">
        <v>-1378284.48483</v>
      </c>
    </row>
    <row r="4" spans="1:6">
      <c r="A4" s="50" t="s">
        <v>42</v>
      </c>
      <c r="B4" s="51">
        <v>5852473.81329</v>
      </c>
      <c r="C4" s="51">
        <v>5511598.7333199997</v>
      </c>
      <c r="D4" s="51">
        <v>5577372.3191999998</v>
      </c>
      <c r="E4" s="51">
        <v>5589528.6829700004</v>
      </c>
      <c r="F4" s="51">
        <v>5851179.9452400003</v>
      </c>
    </row>
    <row r="5" spans="1:6">
      <c r="A5" s="1" t="s">
        <v>43</v>
      </c>
      <c r="B5" s="53">
        <v>10969399.328269999</v>
      </c>
      <c r="C5" s="53">
        <v>11119548.91003</v>
      </c>
      <c r="D5" s="53">
        <v>6102230.5962300003</v>
      </c>
      <c r="E5" s="53">
        <v>3509363.6654800004</v>
      </c>
      <c r="F5" s="53">
        <v>4472895.4604100008</v>
      </c>
    </row>
    <row r="6" spans="1:6">
      <c r="A6" s="50"/>
      <c r="B6" s="54"/>
      <c r="C6" s="54"/>
      <c r="D6" s="54"/>
      <c r="E6" s="54"/>
      <c r="F6" s="54"/>
    </row>
    <row r="7" spans="1:6">
      <c r="A7" s="50" t="s">
        <v>44</v>
      </c>
      <c r="B7" s="51">
        <v>20588302.73505</v>
      </c>
      <c r="C7" s="51">
        <v>26043505.576830003</v>
      </c>
      <c r="D7" s="51">
        <v>23711508.024909999</v>
      </c>
      <c r="E7" s="51">
        <v>24717194.528159998</v>
      </c>
      <c r="F7" s="38">
        <v>27306669.797669999</v>
      </c>
    </row>
    <row r="8" spans="1:6">
      <c r="A8" s="50"/>
      <c r="B8" s="54"/>
      <c r="C8" s="54"/>
      <c r="D8" s="54"/>
      <c r="E8" s="54"/>
      <c r="F8" s="54"/>
    </row>
    <row r="9" spans="1:6" ht="15.75" thickBot="1">
      <c r="A9" s="50" t="s">
        <v>45</v>
      </c>
      <c r="B9" s="55">
        <v>31557702.06332</v>
      </c>
      <c r="C9" s="55">
        <v>37163055.486860007</v>
      </c>
      <c r="D9" s="55">
        <v>29813738</v>
      </c>
      <c r="E9" s="56">
        <v>28226558.193639997</v>
      </c>
      <c r="F9" s="56">
        <v>31779565.258079998</v>
      </c>
    </row>
    <row r="10" spans="1:6" ht="15.75" thickTop="1">
      <c r="A10" s="466" t="s">
        <v>31</v>
      </c>
      <c r="B10" s="466"/>
      <c r="C10" s="466"/>
      <c r="D10" s="466"/>
      <c r="E10" s="466"/>
      <c r="F10" s="466"/>
    </row>
    <row r="11" spans="1:6">
      <c r="A11" s="467" t="s">
        <v>115</v>
      </c>
      <c r="B11" s="467"/>
      <c r="C11" s="467"/>
      <c r="D11" s="467"/>
      <c r="E11" s="467"/>
      <c r="F11" s="467"/>
    </row>
    <row r="12" spans="1:6" hidden="1"/>
    <row r="13" spans="1:6" hidden="1"/>
    <row r="14" spans="1:6" hidden="1"/>
    <row r="15" spans="1:6" hidden="1"/>
    <row r="16" spans="1:6" hidden="1"/>
    <row r="17" hidden="1"/>
    <row r="18" hidden="1"/>
    <row r="19" hidden="1"/>
    <row r="20" hidden="1"/>
    <row r="21" hidden="1"/>
    <row r="22" hidden="1"/>
    <row r="23" hidden="1"/>
    <row r="24" hidden="1"/>
    <row r="25" hidden="1"/>
    <row r="26" hidden="1"/>
    <row r="27" hidden="1"/>
    <row r="28" hidden="1"/>
    <row r="29" hidden="1"/>
    <row r="30" hidden="1"/>
    <row r="31" hidden="1"/>
    <row r="32" hidden="1"/>
  </sheetData>
  <customSheetViews>
    <customSheetView guid="{85C796D9-9862-45FD-9C76-C539D15E6DB8}" hiddenRows="1" hiddenColumns="1">
      <selection sqref="A1:F1"/>
      <pageMargins left="0.7" right="0.7" top="0.75" bottom="0.75" header="0.3" footer="0.3"/>
      <pageSetup orientation="portrait" horizontalDpi="1200" verticalDpi="1200" r:id="rId1"/>
    </customSheetView>
    <customSheetView guid="{BE2CF08A-2A64-484B-8025-AFF180C9E95D}" hiddenRows="1" hiddenColumns="1">
      <selection sqref="A1:F1"/>
      <pageMargins left="0.7" right="0.7" top="0.75" bottom="0.75" header="0.3" footer="0.3"/>
      <pageSetup orientation="portrait" horizontalDpi="1200" verticalDpi="1200" r:id="rId2"/>
    </customSheetView>
  </customSheetViews>
  <mergeCells count="3">
    <mergeCell ref="A1:F1"/>
    <mergeCell ref="A10:F10"/>
    <mergeCell ref="A11:F11"/>
  </mergeCells>
  <pageMargins left="0.7" right="0.7" top="0.75" bottom="0.75" header="0.3" footer="0.3"/>
  <pageSetup orientation="portrait" horizontalDpi="1200" verticalDpi="1200"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00B0F0"/>
  </sheetPr>
  <dimension ref="A1:R70"/>
  <sheetViews>
    <sheetView showGridLines="0" zoomScaleNormal="100" workbookViewId="0">
      <selection sqref="A1:G1"/>
    </sheetView>
  </sheetViews>
  <sheetFormatPr defaultColWidth="0" defaultRowHeight="12" customHeight="1" zeroHeight="1"/>
  <cols>
    <col min="1" max="1" width="42" style="113" customWidth="1"/>
    <col min="2" max="2" width="20.7109375" style="102" bestFit="1" customWidth="1"/>
    <col min="3" max="3" width="13.7109375" style="102" customWidth="1"/>
    <col min="4" max="4" width="20.7109375" style="102" bestFit="1" customWidth="1"/>
    <col min="5" max="5" width="13.7109375" style="102" customWidth="1"/>
    <col min="6" max="6" width="20.7109375" style="102" bestFit="1" customWidth="1"/>
    <col min="7" max="7" width="13.7109375" style="102" customWidth="1"/>
    <col min="8" max="8" width="8" style="102" hidden="1" customWidth="1"/>
    <col min="9" max="9" width="35" style="102" hidden="1" customWidth="1"/>
    <col min="10" max="10" width="13.28515625" style="102" hidden="1" customWidth="1"/>
    <col min="11" max="11" width="9.85546875" style="102" hidden="1" customWidth="1"/>
    <col min="12" max="12" width="2.5703125" style="102" hidden="1" customWidth="1"/>
    <col min="13" max="13" width="14.140625" style="102" hidden="1" customWidth="1"/>
    <col min="14" max="14" width="9.85546875" style="102" hidden="1" customWidth="1"/>
    <col min="15" max="15" width="2.5703125" style="102" hidden="1" customWidth="1"/>
    <col min="16" max="16384" width="2.140625" style="102" hidden="1"/>
  </cols>
  <sheetData>
    <row r="1" spans="1:18" ht="70.5" customHeight="1">
      <c r="A1" s="468" t="s">
        <v>2593</v>
      </c>
      <c r="B1" s="468"/>
      <c r="C1" s="468"/>
      <c r="D1" s="468"/>
      <c r="E1" s="468"/>
      <c r="F1" s="468"/>
      <c r="G1" s="468"/>
      <c r="H1" s="108"/>
      <c r="P1" s="109"/>
      <c r="Q1" s="109"/>
      <c r="R1" s="109"/>
    </row>
    <row r="2" spans="1:18" ht="15.75">
      <c r="A2" s="59"/>
      <c r="B2" s="35">
        <v>2014</v>
      </c>
      <c r="C2" s="60" t="s">
        <v>47</v>
      </c>
      <c r="D2" s="35">
        <v>2015</v>
      </c>
      <c r="E2" s="60" t="s">
        <v>47</v>
      </c>
      <c r="F2" s="61">
        <v>2016</v>
      </c>
      <c r="G2" s="60" t="s">
        <v>47</v>
      </c>
      <c r="H2" s="94"/>
    </row>
    <row r="3" spans="1:18" ht="30" customHeight="1">
      <c r="A3" s="62" t="s">
        <v>48</v>
      </c>
      <c r="B3" s="63"/>
      <c r="C3" s="63"/>
      <c r="D3" s="63"/>
      <c r="E3" s="63"/>
      <c r="F3" s="63"/>
      <c r="G3" s="63"/>
    </row>
    <row r="4" spans="1:18" ht="29.25" customHeight="1">
      <c r="A4" s="64" t="s">
        <v>2331</v>
      </c>
      <c r="B4" s="65">
        <v>27385709241.799999</v>
      </c>
      <c r="C4" s="66">
        <v>5.55778938213254E-2</v>
      </c>
      <c r="D4" s="67">
        <v>28910857486</v>
      </c>
      <c r="E4" s="66">
        <v>5.5691391109641254E-2</v>
      </c>
      <c r="F4" s="68">
        <v>28245800649.68</v>
      </c>
      <c r="G4" s="66">
        <v>-2.3003704979765872E-2</v>
      </c>
      <c r="H4" s="110"/>
    </row>
    <row r="5" spans="1:18" ht="15">
      <c r="A5" s="64" t="s">
        <v>50</v>
      </c>
      <c r="B5" s="69">
        <v>4209952924.6100001</v>
      </c>
      <c r="C5" s="70">
        <v>8.5492723218293207</v>
      </c>
      <c r="D5" s="71">
        <v>4514186359.79</v>
      </c>
      <c r="E5" s="70">
        <v>7.2265281970625193</v>
      </c>
      <c r="F5" s="72">
        <v>4616081586.0500002</v>
      </c>
      <c r="G5" s="70">
        <v>2.257222412606386</v>
      </c>
      <c r="H5" s="111"/>
    </row>
    <row r="6" spans="1:18" ht="15">
      <c r="A6" s="64" t="s">
        <v>51</v>
      </c>
      <c r="B6" s="69">
        <v>3315952089.48</v>
      </c>
      <c r="C6" s="70">
        <v>2.9318637977114741</v>
      </c>
      <c r="D6" s="71">
        <v>3446156815.9499998</v>
      </c>
      <c r="E6" s="70">
        <v>3.9266166384936581</v>
      </c>
      <c r="F6" s="72">
        <v>3513716268.6799998</v>
      </c>
      <c r="G6" s="70">
        <v>1.9604288585276102</v>
      </c>
      <c r="H6" s="111"/>
    </row>
    <row r="7" spans="1:18" ht="15">
      <c r="A7" s="64" t="s">
        <v>52</v>
      </c>
      <c r="B7" s="69">
        <v>4732261871.75</v>
      </c>
      <c r="C7" s="70">
        <v>-1.3844859644329053</v>
      </c>
      <c r="D7" s="71">
        <v>4656286106.6599998</v>
      </c>
      <c r="E7" s="70">
        <v>-1.6054852235365444</v>
      </c>
      <c r="F7" s="72">
        <v>3881176448.5300002</v>
      </c>
      <c r="G7" s="70">
        <v>-16.646521291321452</v>
      </c>
      <c r="H7" s="111"/>
    </row>
    <row r="8" spans="1:18" ht="15">
      <c r="A8" s="64" t="s">
        <v>57</v>
      </c>
      <c r="B8" s="69">
        <v>3874070861.6599998</v>
      </c>
      <c r="C8" s="70">
        <v>29.529026974502781</v>
      </c>
      <c r="D8" s="71">
        <v>2879054653.9699998</v>
      </c>
      <c r="E8" s="70">
        <v>-25.683996065669429</v>
      </c>
      <c r="F8" s="72">
        <v>1704282653.4200001</v>
      </c>
      <c r="G8" s="70">
        <v>-40.804088207567631</v>
      </c>
      <c r="H8" s="111"/>
    </row>
    <row r="9" spans="1:18" ht="15">
      <c r="A9" s="64" t="s">
        <v>53</v>
      </c>
      <c r="B9" s="69">
        <v>1947908252.27</v>
      </c>
      <c r="C9" s="70">
        <v>10.416032841287464</v>
      </c>
      <c r="D9" s="71">
        <v>2049417265.47</v>
      </c>
      <c r="E9" s="70">
        <v>5.2111804075836865</v>
      </c>
      <c r="F9" s="72">
        <v>2226724847.71</v>
      </c>
      <c r="G9" s="70">
        <v>8.651609666191499</v>
      </c>
      <c r="H9" s="111"/>
    </row>
    <row r="10" spans="1:18" ht="15">
      <c r="A10" s="64" t="s">
        <v>55</v>
      </c>
      <c r="B10" s="69">
        <v>1342454821.9400001</v>
      </c>
      <c r="C10" s="70">
        <v>-15.996246443260045</v>
      </c>
      <c r="D10" s="71">
        <v>1532414267.23</v>
      </c>
      <c r="E10" s="70">
        <v>14.150155534879522</v>
      </c>
      <c r="F10" s="72">
        <v>1388362823.25</v>
      </c>
      <c r="G10" s="70">
        <v>-9.400293840932985</v>
      </c>
      <c r="H10" s="111"/>
    </row>
    <row r="11" spans="1:18" ht="15">
      <c r="A11" s="64" t="s">
        <v>54</v>
      </c>
      <c r="B11" s="69">
        <v>1899581526.3599999</v>
      </c>
      <c r="C11" s="70">
        <v>27.045061758448067</v>
      </c>
      <c r="D11" s="71">
        <v>1280409938.6500001</v>
      </c>
      <c r="E11" s="70">
        <v>-32.595157360603707</v>
      </c>
      <c r="F11" s="72">
        <v>578798863.94000006</v>
      </c>
      <c r="G11" s="70">
        <v>-54.795816053235534</v>
      </c>
      <c r="H11" s="111"/>
    </row>
    <row r="12" spans="1:18" ht="15">
      <c r="A12" s="64" t="s">
        <v>56</v>
      </c>
      <c r="B12" s="69">
        <v>1053231008.54</v>
      </c>
      <c r="C12" s="70">
        <v>7.8142917920545454</v>
      </c>
      <c r="D12" s="71">
        <v>1138775576.46</v>
      </c>
      <c r="E12" s="70">
        <v>8.1221087516766968</v>
      </c>
      <c r="F12" s="72">
        <v>1182548507.8699999</v>
      </c>
      <c r="G12" s="70">
        <v>3.8438593446192852</v>
      </c>
      <c r="H12" s="111"/>
    </row>
    <row r="13" spans="1:18" ht="15">
      <c r="A13" s="64" t="s">
        <v>60</v>
      </c>
      <c r="B13" s="69">
        <v>485384562.75999999</v>
      </c>
      <c r="C13" s="70">
        <v>10.031629658391687</v>
      </c>
      <c r="D13" s="71">
        <v>525819090.02999997</v>
      </c>
      <c r="E13" s="70">
        <v>8.3304106418384318</v>
      </c>
      <c r="F13" s="72">
        <v>521152525.51999998</v>
      </c>
      <c r="G13" s="70">
        <v>-0.88748480199411262</v>
      </c>
      <c r="H13" s="111"/>
    </row>
    <row r="14" spans="1:18" ht="15">
      <c r="A14" s="64" t="s">
        <v>59</v>
      </c>
      <c r="B14" s="69">
        <v>478188875.62</v>
      </c>
      <c r="C14" s="70">
        <v>9.9611023249088699</v>
      </c>
      <c r="D14" s="71">
        <v>480765528.68000001</v>
      </c>
      <c r="E14" s="70">
        <v>0.53883584319255029</v>
      </c>
      <c r="F14" s="72">
        <v>434964944.29000002</v>
      </c>
      <c r="G14" s="70">
        <v>-9.5265949111932056</v>
      </c>
      <c r="H14" s="111"/>
    </row>
    <row r="15" spans="1:18" ht="15">
      <c r="A15" s="64" t="s">
        <v>61</v>
      </c>
      <c r="B15" s="73">
        <v>267865502.23000002</v>
      </c>
      <c r="C15" s="74">
        <v>12.820825568116884</v>
      </c>
      <c r="D15" s="75">
        <v>268916802.01999998</v>
      </c>
      <c r="E15" s="74">
        <v>0.39247300650804745</v>
      </c>
      <c r="F15" s="76">
        <v>182616104.50999999</v>
      </c>
      <c r="G15" s="74">
        <v>-32.091969286315404</v>
      </c>
      <c r="H15" s="111"/>
    </row>
    <row r="16" spans="1:18" ht="21" customHeight="1" thickBot="1">
      <c r="A16" s="62" t="s">
        <v>62</v>
      </c>
      <c r="B16" s="77">
        <v>50992561539.020012</v>
      </c>
      <c r="C16" s="78">
        <v>6.7213176860852195E-2</v>
      </c>
      <c r="D16" s="79">
        <v>51683059890.909996</v>
      </c>
      <c r="E16" s="78">
        <v>1.3541158377807868E-2</v>
      </c>
      <c r="F16" s="80">
        <v>48476226223.449997</v>
      </c>
      <c r="G16" s="78">
        <v>-6.2048061284080747E-2</v>
      </c>
      <c r="H16" s="110"/>
    </row>
    <row r="17" spans="1:8" ht="38.25" customHeight="1" thickTop="1">
      <c r="A17" s="62" t="s">
        <v>2592</v>
      </c>
      <c r="B17" s="63" t="s">
        <v>39</v>
      </c>
      <c r="C17" s="63" t="s">
        <v>39</v>
      </c>
      <c r="D17" s="63" t="s">
        <v>39</v>
      </c>
      <c r="E17" s="63" t="s">
        <v>39</v>
      </c>
      <c r="F17" s="63" t="s">
        <v>39</v>
      </c>
      <c r="G17" s="63" t="s">
        <v>39</v>
      </c>
      <c r="H17" s="110"/>
    </row>
    <row r="18" spans="1:8" ht="15">
      <c r="A18" s="81" t="s">
        <v>64</v>
      </c>
      <c r="B18" s="82">
        <v>50992561539.020012</v>
      </c>
      <c r="C18" s="83">
        <v>6.7213176860852233</v>
      </c>
      <c r="D18" s="84">
        <v>51683059890.909996</v>
      </c>
      <c r="E18" s="83">
        <v>1.3541158377807868E-2</v>
      </c>
      <c r="F18" s="85">
        <v>48476226223.449997</v>
      </c>
      <c r="G18" s="83">
        <v>-6.2048061284080747E-2</v>
      </c>
      <c r="H18" s="110"/>
    </row>
    <row r="19" spans="1:8" ht="15">
      <c r="A19" s="64" t="s">
        <v>1</v>
      </c>
      <c r="B19" s="69">
        <v>34266042883.610001</v>
      </c>
      <c r="C19" s="86">
        <v>5.3356884669764533</v>
      </c>
      <c r="D19" s="69">
        <v>36700990372.540001</v>
      </c>
      <c r="E19" s="86">
        <v>7.1060072422155134</v>
      </c>
      <c r="F19" s="87">
        <v>39473835180.690002</v>
      </c>
      <c r="G19" s="86">
        <v>7.5552315618835948</v>
      </c>
      <c r="H19" s="111"/>
    </row>
    <row r="20" spans="1:8" ht="15">
      <c r="A20" s="64" t="s">
        <v>2</v>
      </c>
      <c r="B20" s="69">
        <v>5913765038.4899998</v>
      </c>
      <c r="C20" s="86">
        <v>0.91105882294947371</v>
      </c>
      <c r="D20" s="69">
        <v>6038855530.4700003</v>
      </c>
      <c r="E20" s="86">
        <v>2.1152428472528673</v>
      </c>
      <c r="F20" s="87">
        <v>6127553790.4400005</v>
      </c>
      <c r="G20" s="86">
        <v>1.4687925472377865</v>
      </c>
      <c r="H20" s="111"/>
    </row>
    <row r="21" spans="1:8" ht="15">
      <c r="A21" s="64" t="s">
        <v>2389</v>
      </c>
      <c r="B21" s="69">
        <v>4580695171.46</v>
      </c>
      <c r="C21" s="86">
        <v>15.200183182739838</v>
      </c>
      <c r="D21" s="69">
        <v>6075284560.3999996</v>
      </c>
      <c r="E21" s="86">
        <v>32.628003676211243</v>
      </c>
      <c r="F21" s="87">
        <v>8070559148.4599991</v>
      </c>
      <c r="G21" s="86">
        <v>32.842487758773061</v>
      </c>
      <c r="H21" s="111"/>
    </row>
    <row r="22" spans="1:8" ht="15">
      <c r="A22" s="64" t="s">
        <v>4</v>
      </c>
      <c r="B22" s="69">
        <v>1878111901.3599999</v>
      </c>
      <c r="C22" s="86">
        <v>-0.8014228528910653</v>
      </c>
      <c r="D22" s="69">
        <v>1893534374.3599999</v>
      </c>
      <c r="E22" s="86">
        <v>0.82116901494698491</v>
      </c>
      <c r="F22" s="87">
        <v>2219964919.0599999</v>
      </c>
      <c r="G22" s="86">
        <v>17.239219373048407</v>
      </c>
      <c r="H22" s="111"/>
    </row>
    <row r="23" spans="1:8" ht="15">
      <c r="A23" s="64" t="s">
        <v>7</v>
      </c>
      <c r="B23" s="69">
        <v>1863363858.0799999</v>
      </c>
      <c r="C23" s="86">
        <v>40.560700432884175</v>
      </c>
      <c r="D23" s="69">
        <v>1547830695.1500001</v>
      </c>
      <c r="E23" s="86">
        <v>-16.933523829056313</v>
      </c>
      <c r="F23" s="87">
        <v>1139536193.4000001</v>
      </c>
      <c r="G23" s="86">
        <v>-26.378498826089775</v>
      </c>
      <c r="H23" s="111"/>
    </row>
    <row r="24" spans="1:8" ht="15">
      <c r="A24" s="64" t="s">
        <v>3</v>
      </c>
      <c r="B24" s="69">
        <v>1463131136.79</v>
      </c>
      <c r="C24" s="86">
        <v>23.692879097562912</v>
      </c>
      <c r="D24" s="69">
        <v>1393600948.74</v>
      </c>
      <c r="E24" s="86">
        <v>-4.7521501184469335</v>
      </c>
      <c r="F24" s="87">
        <v>1362295721.3499999</v>
      </c>
      <c r="G24" s="86">
        <v>-2.2463552007699321</v>
      </c>
      <c r="H24" s="111"/>
    </row>
    <row r="25" spans="1:8" ht="15">
      <c r="A25" s="64" t="s">
        <v>6</v>
      </c>
      <c r="B25" s="69">
        <v>575202495.16999996</v>
      </c>
      <c r="C25" s="86">
        <v>-5.698456916459997</v>
      </c>
      <c r="D25" s="69">
        <v>541070879.39999998</v>
      </c>
      <c r="E25" s="86">
        <v>-5.933843482357017</v>
      </c>
      <c r="F25" s="87">
        <v>651974029.30999994</v>
      </c>
      <c r="G25" s="86">
        <v>20.49697260236622</v>
      </c>
      <c r="H25" s="111"/>
    </row>
    <row r="26" spans="1:8" ht="15">
      <c r="A26" s="64" t="s">
        <v>556</v>
      </c>
      <c r="B26" s="69">
        <v>460065971.02999997</v>
      </c>
      <c r="C26" s="86">
        <v>-47.448871128683443</v>
      </c>
      <c r="D26" s="69">
        <v>548476603.15999997</v>
      </c>
      <c r="E26" s="86">
        <v>19.216946633124259</v>
      </c>
      <c r="F26" s="87">
        <v>548297622.48000002</v>
      </c>
      <c r="G26" s="86">
        <v>-3.2632327244000205E-2</v>
      </c>
      <c r="H26" s="111"/>
    </row>
    <row r="27" spans="1:8" ht="15">
      <c r="A27" s="64" t="s">
        <v>5</v>
      </c>
      <c r="B27" s="69">
        <v>262340778.09999999</v>
      </c>
      <c r="C27" s="86">
        <v>16.117934588532869</v>
      </c>
      <c r="D27" s="69">
        <v>428665102.70999998</v>
      </c>
      <c r="E27" s="86">
        <v>63.40010341304999</v>
      </c>
      <c r="F27" s="87">
        <v>293046922.75999999</v>
      </c>
      <c r="G27" s="86">
        <v>-31.63732692319212</v>
      </c>
      <c r="H27" s="111"/>
    </row>
    <row r="28" spans="1:8" ht="15" customHeight="1">
      <c r="A28" s="64" t="s">
        <v>8</v>
      </c>
      <c r="B28" s="73">
        <v>2687013144.79</v>
      </c>
      <c r="C28" s="88">
        <v>-3.4143735249692329</v>
      </c>
      <c r="D28" s="73">
        <v>2576889344.0200009</v>
      </c>
      <c r="E28" s="88">
        <v>-4.0983722384657559</v>
      </c>
      <c r="F28" s="89">
        <v>2917581403.4700012</v>
      </c>
      <c r="G28" s="88">
        <v>13.22105895779419</v>
      </c>
      <c r="H28" s="111"/>
    </row>
    <row r="29" spans="1:8" ht="23.25" customHeight="1" thickBot="1">
      <c r="A29" s="62" t="s">
        <v>28</v>
      </c>
      <c r="B29" s="77">
        <v>104942293917.90001</v>
      </c>
      <c r="C29" s="90">
        <v>5.9560681847988101E-2</v>
      </c>
      <c r="D29" s="77">
        <v>109428258301.86</v>
      </c>
      <c r="E29" s="90">
        <v>4.274696327363986E-2</v>
      </c>
      <c r="F29" s="91">
        <v>111280871154.87</v>
      </c>
      <c r="G29" s="90">
        <v>1.6929930913270368E-2</v>
      </c>
      <c r="H29" s="110"/>
    </row>
    <row r="30" spans="1:8" ht="19.5" customHeight="1" thickTop="1">
      <c r="A30" s="112" t="s">
        <v>2532</v>
      </c>
      <c r="B30" s="112"/>
      <c r="C30" s="112"/>
      <c r="D30" s="112"/>
      <c r="E30" s="112"/>
      <c r="F30" s="63"/>
      <c r="G30" s="63"/>
    </row>
    <row r="31" spans="1:8" ht="33.75" customHeight="1">
      <c r="A31" s="81" t="s">
        <v>31</v>
      </c>
      <c r="B31" s="43"/>
      <c r="C31" s="92"/>
      <c r="D31" s="43"/>
      <c r="E31" s="92"/>
      <c r="F31" s="43"/>
      <c r="G31" s="92"/>
    </row>
    <row r="32" spans="1:8" ht="12.75" customHeight="1">
      <c r="A32" s="81"/>
      <c r="B32" s="43"/>
      <c r="C32" s="92"/>
      <c r="D32" s="43"/>
      <c r="E32" s="92"/>
      <c r="F32" s="43"/>
      <c r="G32" s="92"/>
    </row>
    <row r="33" spans="1:8" ht="72" customHeight="1">
      <c r="A33" s="462" t="s">
        <v>2594</v>
      </c>
      <c r="B33" s="462"/>
      <c r="C33" s="462"/>
      <c r="D33" s="462"/>
      <c r="E33" s="462"/>
      <c r="F33" s="462"/>
      <c r="G33" s="462"/>
    </row>
    <row r="34" spans="1:8" ht="15.75">
      <c r="A34" s="93"/>
      <c r="B34" s="61">
        <v>2017</v>
      </c>
      <c r="C34" s="61" t="s">
        <v>47</v>
      </c>
      <c r="D34" s="61">
        <v>2018</v>
      </c>
      <c r="E34" s="61" t="s">
        <v>47</v>
      </c>
      <c r="F34" s="94"/>
      <c r="G34" s="94"/>
      <c r="H34" s="94"/>
    </row>
    <row r="35" spans="1:8" ht="18.75" customHeight="1">
      <c r="A35" s="95" t="s">
        <v>48</v>
      </c>
      <c r="B35" s="63" t="s">
        <v>39</v>
      </c>
      <c r="C35" s="63" t="s">
        <v>39</v>
      </c>
      <c r="D35" s="63" t="s">
        <v>39</v>
      </c>
      <c r="E35" s="63" t="s">
        <v>39</v>
      </c>
      <c r="F35" s="96"/>
      <c r="G35" s="96"/>
    </row>
    <row r="36" spans="1:8" ht="15.75" customHeight="1">
      <c r="A36" s="97" t="s">
        <v>2331</v>
      </c>
      <c r="B36" s="98">
        <v>28900035304.09</v>
      </c>
      <c r="C36" s="99">
        <v>2.316219187850891E-2</v>
      </c>
      <c r="D36" s="98">
        <v>31937235077.990002</v>
      </c>
      <c r="E36" s="99">
        <v>0.10509328940059011</v>
      </c>
      <c r="F36" s="100"/>
      <c r="G36" s="101"/>
      <c r="H36" s="110"/>
    </row>
    <row r="37" spans="1:8" ht="15">
      <c r="A37" s="97" t="s">
        <v>50</v>
      </c>
      <c r="B37" s="87">
        <v>4532348585.0799999</v>
      </c>
      <c r="C37" s="101">
        <v>-1.8139410972077497</v>
      </c>
      <c r="D37" s="87">
        <v>4973441058.0799999</v>
      </c>
      <c r="E37" s="101">
        <v>9.7320950655037564</v>
      </c>
    </row>
    <row r="38" spans="1:8" ht="15">
      <c r="A38" s="97" t="s">
        <v>51</v>
      </c>
      <c r="B38" s="87">
        <v>3583733916.8600001</v>
      </c>
      <c r="C38" s="101">
        <v>1.9926949937339102</v>
      </c>
      <c r="D38" s="87">
        <v>3674996627.23</v>
      </c>
      <c r="E38" s="101">
        <v>2.5465816516300559</v>
      </c>
    </row>
    <row r="39" spans="1:8" ht="15">
      <c r="A39" s="97" t="s">
        <v>52</v>
      </c>
      <c r="B39" s="87">
        <v>3242218795.6900001</v>
      </c>
      <c r="C39" s="101">
        <v>-16.462989026999946</v>
      </c>
      <c r="D39" s="87">
        <v>3685940397.71</v>
      </c>
      <c r="E39" s="101">
        <v>13.68573899484684</v>
      </c>
    </row>
    <row r="40" spans="1:8" ht="15">
      <c r="A40" s="97" t="s">
        <v>57</v>
      </c>
      <c r="B40" s="87">
        <v>2107335182.22</v>
      </c>
      <c r="C40" s="101">
        <v>23.649394540934313</v>
      </c>
      <c r="D40" s="87">
        <v>3391517598.5300002</v>
      </c>
      <c r="E40" s="101">
        <v>60.938688213669046</v>
      </c>
    </row>
    <row r="41" spans="1:8" ht="15">
      <c r="A41" s="97" t="s">
        <v>53</v>
      </c>
      <c r="B41" s="87">
        <v>2376091985.4899998</v>
      </c>
      <c r="C41" s="101">
        <v>6.7079297172082715</v>
      </c>
      <c r="D41" s="87">
        <v>2508434133.6100001</v>
      </c>
      <c r="E41" s="101">
        <v>5.5697400996329121</v>
      </c>
    </row>
    <row r="42" spans="1:8" ht="15">
      <c r="A42" s="97" t="s">
        <v>55</v>
      </c>
      <c r="B42" s="87">
        <v>1522827787.6500001</v>
      </c>
      <c r="C42" s="101">
        <v>9.6851458529574312</v>
      </c>
      <c r="D42" s="87">
        <v>1320539529.6500001</v>
      </c>
      <c r="E42" s="101">
        <v>-13.283725161869256</v>
      </c>
    </row>
    <row r="43" spans="1:8" ht="15">
      <c r="A43" s="97" t="s">
        <v>54</v>
      </c>
      <c r="B43" s="87">
        <v>982762913.52999997</v>
      </c>
      <c r="C43" s="101">
        <v>69.793511141354969</v>
      </c>
      <c r="D43" s="87">
        <v>1431106198.3800001</v>
      </c>
      <c r="E43" s="101">
        <v>45.620696373206592</v>
      </c>
    </row>
    <row r="44" spans="1:8" ht="15">
      <c r="A44" s="97" t="s">
        <v>56</v>
      </c>
      <c r="B44" s="87">
        <v>1217710832.48</v>
      </c>
      <c r="C44" s="101">
        <v>2.973436131878795</v>
      </c>
      <c r="D44" s="87">
        <v>1291988533.29</v>
      </c>
      <c r="E44" s="101">
        <v>6.0997815596930645</v>
      </c>
    </row>
    <row r="45" spans="1:8" ht="15">
      <c r="A45" s="97" t="s">
        <v>60</v>
      </c>
      <c r="B45" s="87">
        <v>530715704.20999998</v>
      </c>
      <c r="C45" s="101">
        <v>1.8350057270581137</v>
      </c>
      <c r="D45" s="87">
        <v>601244170.38</v>
      </c>
      <c r="E45" s="101">
        <v>13.28931207622461</v>
      </c>
    </row>
    <row r="46" spans="1:8" ht="15">
      <c r="A46" s="97" t="s">
        <v>59</v>
      </c>
      <c r="B46" s="87">
        <v>439065386.76999998</v>
      </c>
      <c r="C46" s="101">
        <v>0.94270642584615061</v>
      </c>
      <c r="D46" s="87">
        <v>452391102.36000001</v>
      </c>
      <c r="E46" s="101">
        <v>3.0350184714015218</v>
      </c>
    </row>
    <row r="47" spans="1:8" ht="15">
      <c r="A47" s="97" t="s">
        <v>61</v>
      </c>
      <c r="B47" s="89">
        <v>208575245.03</v>
      </c>
      <c r="C47" s="103">
        <v>14.215143067285446</v>
      </c>
      <c r="D47" s="89">
        <v>315940833.45999998</v>
      </c>
      <c r="E47" s="103">
        <v>51.475710079859795</v>
      </c>
      <c r="H47" s="111"/>
    </row>
    <row r="48" spans="1:8" ht="22.5" customHeight="1" thickBot="1">
      <c r="A48" s="95" t="s">
        <v>62</v>
      </c>
      <c r="B48" s="104">
        <v>49643421639.099998</v>
      </c>
      <c r="C48" s="105">
        <v>2.4077687282624733E-2</v>
      </c>
      <c r="D48" s="104">
        <v>55584775260.669998</v>
      </c>
      <c r="E48" s="105">
        <v>0.11968058255054863</v>
      </c>
      <c r="H48" s="110"/>
    </row>
    <row r="49" spans="1:8" ht="18.75" customHeight="1" thickTop="1">
      <c r="A49" s="62" t="s">
        <v>2592</v>
      </c>
      <c r="B49" s="106" t="s">
        <v>39</v>
      </c>
      <c r="C49" s="106" t="s">
        <v>39</v>
      </c>
      <c r="D49" s="106" t="s">
        <v>39</v>
      </c>
      <c r="E49" s="106" t="s">
        <v>39</v>
      </c>
      <c r="H49" s="110"/>
    </row>
    <row r="50" spans="1:8" ht="15">
      <c r="A50" s="107" t="s">
        <v>64</v>
      </c>
      <c r="B50" s="85">
        <v>49643421639.099998</v>
      </c>
      <c r="C50" s="99">
        <v>2.4077687282624733E-2</v>
      </c>
      <c r="D50" s="85">
        <v>55584775260.669998</v>
      </c>
      <c r="E50" s="99">
        <v>0.11968058255054863</v>
      </c>
    </row>
    <row r="51" spans="1:8" ht="15">
      <c r="A51" s="97" t="s">
        <v>1</v>
      </c>
      <c r="B51" s="87">
        <v>38365630033.309998</v>
      </c>
      <c r="C51" s="101">
        <v>-2.8074423027487381</v>
      </c>
      <c r="D51" s="87">
        <v>39618568310.57</v>
      </c>
      <c r="E51" s="101">
        <v>3.2657831402017115</v>
      </c>
    </row>
    <row r="52" spans="1:8" ht="15">
      <c r="A52" s="97" t="s">
        <v>2</v>
      </c>
      <c r="B52" s="87">
        <v>6258444935.1700001</v>
      </c>
      <c r="C52" s="101">
        <v>2.1361076410983353</v>
      </c>
      <c r="D52" s="87">
        <v>6477380161.6199999</v>
      </c>
      <c r="E52" s="101">
        <v>3.4982368418657788</v>
      </c>
    </row>
    <row r="53" spans="1:8" ht="15">
      <c r="A53" s="97" t="s">
        <v>2389</v>
      </c>
      <c r="B53" s="87">
        <v>6701556588.2200003</v>
      </c>
      <c r="C53" s="101">
        <v>201.87668871171357</v>
      </c>
      <c r="D53" s="87">
        <v>7598885949.79</v>
      </c>
      <c r="E53" s="101">
        <v>13.389864724075087</v>
      </c>
    </row>
    <row r="54" spans="1:8" ht="15">
      <c r="A54" s="97" t="s">
        <v>4</v>
      </c>
      <c r="B54" s="87">
        <v>2053243707.0799999</v>
      </c>
      <c r="C54" s="101">
        <v>80.182403943993918</v>
      </c>
      <c r="D54" s="87">
        <v>2228779117.5599999</v>
      </c>
      <c r="E54" s="101">
        <v>8.549175622685139</v>
      </c>
    </row>
    <row r="55" spans="1:8" ht="15">
      <c r="A55" s="97" t="s">
        <v>7</v>
      </c>
      <c r="B55" s="87">
        <v>1694312813.6900001</v>
      </c>
      <c r="C55" s="101">
        <v>48.684422969904055</v>
      </c>
      <c r="D55" s="87">
        <v>2061066964.1700001</v>
      </c>
      <c r="E55" s="101">
        <v>21.646188797997439</v>
      </c>
    </row>
    <row r="56" spans="1:8" ht="15">
      <c r="A56" s="97" t="s">
        <v>3</v>
      </c>
      <c r="B56" s="87">
        <v>1691191616.3800001</v>
      </c>
      <c r="C56" s="101">
        <v>24.142767967007401</v>
      </c>
      <c r="D56" s="87">
        <v>1849033498.3699999</v>
      </c>
      <c r="E56" s="101">
        <v>9.3331755231770082</v>
      </c>
    </row>
    <row r="57" spans="1:8" ht="15">
      <c r="A57" s="97" t="s">
        <v>6</v>
      </c>
      <c r="B57" s="87">
        <v>527518329.72000003</v>
      </c>
      <c r="C57" s="101">
        <v>-19.089057845097667</v>
      </c>
      <c r="D57" s="87">
        <v>544138354.98000002</v>
      </c>
      <c r="E57" s="101">
        <v>3.150606210938999</v>
      </c>
    </row>
    <row r="58" spans="1:8" ht="15">
      <c r="A58" s="97" t="s">
        <v>556</v>
      </c>
      <c r="B58" s="87">
        <v>978910669.27999997</v>
      </c>
      <c r="C58" s="101">
        <v>78.536369509008267</v>
      </c>
      <c r="D58" s="87">
        <v>636257302.38</v>
      </c>
      <c r="E58" s="101">
        <v>-35.003537876650732</v>
      </c>
    </row>
    <row r="59" spans="1:8" ht="15">
      <c r="A59" s="97" t="s">
        <v>5</v>
      </c>
      <c r="B59" s="87">
        <v>308230149.51999998</v>
      </c>
      <c r="C59" s="101">
        <v>5.1811589137329968</v>
      </c>
      <c r="D59" s="87">
        <v>285145913.24000001</v>
      </c>
      <c r="E59" s="101">
        <v>-7.4892856250268007</v>
      </c>
    </row>
    <row r="60" spans="1:8" ht="15" customHeight="1">
      <c r="A60" s="97" t="s">
        <v>8</v>
      </c>
      <c r="B60" s="89">
        <v>2973011856.6399999</v>
      </c>
      <c r="C60" s="103">
        <v>1.8998768330533262</v>
      </c>
      <c r="D60" s="89">
        <v>3281588447.6100001</v>
      </c>
      <c r="E60" s="103">
        <v>10.379258672676245</v>
      </c>
      <c r="H60" s="111"/>
    </row>
    <row r="61" spans="1:8" ht="24.75" customHeight="1" thickBot="1">
      <c r="A61" s="95" t="s">
        <v>28</v>
      </c>
      <c r="B61" s="91">
        <v>111195472338.11002</v>
      </c>
      <c r="C61" s="105">
        <v>-7.6741686036164655E-4</v>
      </c>
      <c r="D61" s="91">
        <v>120165619280.95998</v>
      </c>
      <c r="E61" s="105">
        <v>8.067007364809424E-2</v>
      </c>
      <c r="H61" s="110"/>
    </row>
    <row r="62" spans="1:8" ht="19.5" customHeight="1" thickTop="1">
      <c r="A62" s="112" t="s">
        <v>2532</v>
      </c>
      <c r="B62" s="112"/>
      <c r="C62" s="112"/>
      <c r="D62" s="112"/>
      <c r="E62" s="112"/>
      <c r="F62" s="63"/>
      <c r="G62" s="63"/>
    </row>
    <row r="63" spans="1:8" ht="19.5" customHeight="1">
      <c r="A63" s="469" t="s">
        <v>31</v>
      </c>
      <c r="B63" s="469"/>
      <c r="C63" s="469"/>
      <c r="D63" s="469"/>
      <c r="E63" s="469"/>
      <c r="F63" s="63"/>
      <c r="G63" s="63"/>
    </row>
    <row r="64" spans="1:8" ht="12" customHeight="1">
      <c r="A64" s="470" t="s">
        <v>115</v>
      </c>
      <c r="B64" s="470"/>
      <c r="C64" s="470"/>
      <c r="D64" s="470"/>
      <c r="E64" s="470"/>
      <c r="F64" s="470"/>
      <c r="G64" s="470"/>
    </row>
    <row r="65" ht="12" hidden="1" customHeight="1"/>
    <row r="66" ht="12" hidden="1" customHeight="1"/>
    <row r="67" ht="12" hidden="1" customHeight="1"/>
    <row r="68" ht="12" hidden="1" customHeight="1"/>
    <row r="69" ht="12" hidden="1" customHeight="1"/>
    <row r="70" ht="12" hidden="1" customHeight="1"/>
  </sheetData>
  <customSheetViews>
    <customSheetView guid="{85C796D9-9862-45FD-9C76-C539D15E6DB8}" showGridLines="0" hiddenRows="1" hiddenColumns="1">
      <selection sqref="A1:G1"/>
      <rowBreaks count="1" manualBreakCount="1">
        <brk id="31" max="16383" man="1"/>
      </rowBreaks>
      <pageMargins left="0.7" right="0.7" top="0.75" bottom="0.75" header="0.3" footer="0.3"/>
      <pageSetup scale="84" orientation="portrait" r:id="rId1"/>
    </customSheetView>
    <customSheetView guid="{BE2CF08A-2A64-484B-8025-AFF180C9E95D}" showGridLines="0" hiddenRows="1" hiddenColumns="1">
      <selection sqref="A1:G1"/>
      <rowBreaks count="1" manualBreakCount="1">
        <brk id="32" max="16383" man="1"/>
      </rowBreaks>
      <pageMargins left="0.7" right="0.7" top="0.75" bottom="0.75" header="0.3" footer="0.3"/>
      <pageSetup scale="84" orientation="portrait" r:id="rId2"/>
    </customSheetView>
  </customSheetViews>
  <mergeCells count="4">
    <mergeCell ref="A1:G1"/>
    <mergeCell ref="A63:E63"/>
    <mergeCell ref="A33:G33"/>
    <mergeCell ref="A64:G64"/>
  </mergeCells>
  <pageMargins left="0.7" right="0.7" top="0.75" bottom="0.75" header="0.3" footer="0.3"/>
  <pageSetup scale="84" orientation="portrait" r:id="rId3"/>
  <rowBreaks count="1" manualBreakCount="1">
    <brk id="32"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9"/>
  <sheetViews>
    <sheetView zoomScaleNormal="100" workbookViewId="0">
      <selection sqref="A1:F1"/>
    </sheetView>
  </sheetViews>
  <sheetFormatPr defaultColWidth="0" defaultRowHeight="0" customHeight="1" zeroHeight="1"/>
  <cols>
    <col min="1" max="1" width="18.140625" style="102" customWidth="1"/>
    <col min="2" max="2" width="23.5703125" style="102" customWidth="1"/>
    <col min="3" max="3" width="21.85546875" style="102" customWidth="1"/>
    <col min="4" max="4" width="22.5703125" style="102" customWidth="1"/>
    <col min="5" max="5" width="20" style="102" customWidth="1"/>
    <col min="6" max="6" width="28.7109375" style="102" customWidth="1"/>
    <col min="7" max="16384" width="9.140625" style="102" hidden="1"/>
  </cols>
  <sheetData>
    <row r="1" spans="1:6" ht="82.5" customHeight="1">
      <c r="A1" s="468" t="s">
        <v>2595</v>
      </c>
      <c r="B1" s="468"/>
      <c r="C1" s="468"/>
      <c r="D1" s="468"/>
      <c r="E1" s="468"/>
      <c r="F1" s="468"/>
    </row>
    <row r="2" spans="1:6" ht="47.25">
      <c r="A2" s="114" t="s">
        <v>65</v>
      </c>
      <c r="B2" s="114" t="s">
        <v>66</v>
      </c>
      <c r="C2" s="114" t="s">
        <v>67</v>
      </c>
      <c r="D2" s="114" t="s">
        <v>68</v>
      </c>
      <c r="E2" s="115" t="s">
        <v>69</v>
      </c>
      <c r="F2" s="114" t="s">
        <v>70</v>
      </c>
    </row>
    <row r="3" spans="1:6" ht="15">
      <c r="A3" s="116">
        <v>2014</v>
      </c>
      <c r="B3" s="117">
        <v>50992561539.020004</v>
      </c>
      <c r="C3" s="118">
        <v>26896600</v>
      </c>
      <c r="D3" s="119">
        <v>1895.8738851386422</v>
      </c>
      <c r="E3" s="120">
        <v>4.8602812576682641E-2</v>
      </c>
      <c r="F3" s="121">
        <v>4.2104336172917187E-2</v>
      </c>
    </row>
    <row r="4" spans="1:6" ht="15">
      <c r="A4" s="116">
        <v>2015</v>
      </c>
      <c r="B4" s="119">
        <v>51683059890.909996</v>
      </c>
      <c r="C4" s="118">
        <v>27389200</v>
      </c>
      <c r="D4" s="119">
        <v>1886.9868375458209</v>
      </c>
      <c r="E4" s="120">
        <v>-0.46875731885359651</v>
      </c>
      <c r="F4" s="120">
        <v>4.0408960039804498</v>
      </c>
    </row>
    <row r="5" spans="1:6" ht="15">
      <c r="A5" s="116">
        <v>2016</v>
      </c>
      <c r="B5" s="119">
        <v>48476226223.449997</v>
      </c>
      <c r="C5" s="118">
        <v>27845500</v>
      </c>
      <c r="D5" s="119">
        <v>1740.8998302580308</v>
      </c>
      <c r="E5" s="120">
        <v>-7.7418137944082366</v>
      </c>
      <c r="F5" s="120">
        <v>3.7610540944565098</v>
      </c>
    </row>
    <row r="6" spans="1:6" ht="15">
      <c r="A6" s="116">
        <v>2017</v>
      </c>
      <c r="B6" s="119">
        <v>49643421639.099998</v>
      </c>
      <c r="C6" s="118">
        <v>28255300</v>
      </c>
      <c r="D6" s="119">
        <v>1756.9596372751307</v>
      </c>
      <c r="E6" s="120">
        <v>0.92250034941525616</v>
      </c>
      <c r="F6" s="120">
        <v>3.7777506764401503</v>
      </c>
    </row>
    <row r="7" spans="1:6" ht="15">
      <c r="A7" s="116">
        <v>2018</v>
      </c>
      <c r="B7" s="119">
        <v>55584775260.669998</v>
      </c>
      <c r="C7" s="118">
        <v>28668600</v>
      </c>
      <c r="D7" s="119">
        <v>1938.8730269587631</v>
      </c>
      <c r="E7" s="120">
        <v>10.35387414851272</v>
      </c>
      <c r="F7" s="120">
        <v>4.0457657224448598</v>
      </c>
    </row>
    <row r="8" spans="1:6" ht="64.5" customHeight="1">
      <c r="A8" s="471" t="s">
        <v>2687</v>
      </c>
      <c r="B8" s="471"/>
      <c r="C8" s="471"/>
      <c r="D8" s="471"/>
      <c r="E8" s="471"/>
      <c r="F8" s="471"/>
    </row>
    <row r="9" spans="1:6" ht="15">
      <c r="A9" s="472" t="s">
        <v>115</v>
      </c>
      <c r="B9" s="472"/>
      <c r="C9" s="472"/>
      <c r="D9" s="472"/>
      <c r="E9" s="472"/>
      <c r="F9" s="472"/>
    </row>
  </sheetData>
  <customSheetViews>
    <customSheetView guid="{85C796D9-9862-45FD-9C76-C539D15E6DB8}" hiddenRows="1" hiddenColumns="1">
      <selection sqref="A1:F1"/>
      <pageMargins left="0.7" right="0.7" top="0.75" bottom="0.75" header="0.3" footer="0.3"/>
    </customSheetView>
    <customSheetView guid="{BE2CF08A-2A64-484B-8025-AFF180C9E95D}" hiddenRows="1" hiddenColumns="1">
      <selection sqref="A1:F1"/>
      <pageMargins left="0.7" right="0.7" top="0.75" bottom="0.75" header="0.3" footer="0.3"/>
    </customSheetView>
  </customSheetViews>
  <mergeCells count="3">
    <mergeCell ref="A1:F1"/>
    <mergeCell ref="A8:F8"/>
    <mergeCell ref="A9:F9"/>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31"/>
  <sheetViews>
    <sheetView zoomScaleNormal="100" workbookViewId="0">
      <selection sqref="A1:D1"/>
    </sheetView>
  </sheetViews>
  <sheetFormatPr defaultColWidth="0" defaultRowHeight="15" zeroHeight="1"/>
  <cols>
    <col min="1" max="1" width="51.140625" style="140" customWidth="1"/>
    <col min="2" max="2" width="22.28515625" style="140" bestFit="1" customWidth="1"/>
    <col min="3" max="3" width="21" style="140" customWidth="1"/>
    <col min="4" max="4" width="11.42578125" style="140" customWidth="1"/>
    <col min="5" max="6" width="0" style="140" hidden="1" customWidth="1"/>
    <col min="7" max="16384" width="9.140625" style="140" hidden="1"/>
  </cols>
  <sheetData>
    <row r="1" spans="1:4" ht="47.25" customHeight="1">
      <c r="A1" s="465" t="s">
        <v>2596</v>
      </c>
      <c r="B1" s="465"/>
      <c r="C1" s="465"/>
      <c r="D1" s="465"/>
    </row>
    <row r="2" spans="1:4" ht="45">
      <c r="A2" s="122" t="s">
        <v>48</v>
      </c>
      <c r="B2" s="123">
        <v>2018</v>
      </c>
      <c r="C2" s="124" t="s">
        <v>2332</v>
      </c>
      <c r="D2" s="124" t="s">
        <v>2330</v>
      </c>
    </row>
    <row r="3" spans="1:4">
      <c r="A3" s="125" t="s">
        <v>2331</v>
      </c>
      <c r="B3" s="126">
        <v>31937235077.990002</v>
      </c>
      <c r="C3" s="127">
        <v>0.5745680346500881</v>
      </c>
      <c r="D3" s="128">
        <v>0.26577681094720906</v>
      </c>
    </row>
    <row r="4" spans="1:4">
      <c r="A4" s="125" t="s">
        <v>50</v>
      </c>
      <c r="B4" s="129">
        <v>4973441058.0799999</v>
      </c>
      <c r="C4" s="131">
        <v>8.9474879312843907</v>
      </c>
      <c r="D4" s="130">
        <v>4.1388219757363096</v>
      </c>
    </row>
    <row r="5" spans="1:4">
      <c r="A5" s="125" t="s">
        <v>51</v>
      </c>
      <c r="B5" s="129">
        <v>3674996627.23</v>
      </c>
      <c r="C5" s="131">
        <v>6.6115165708519292</v>
      </c>
      <c r="D5" s="130">
        <v>3.0582762767089546</v>
      </c>
    </row>
    <row r="6" spans="1:4">
      <c r="A6" s="125" t="s">
        <v>52</v>
      </c>
      <c r="B6" s="129">
        <v>3685940397.71</v>
      </c>
      <c r="C6" s="131">
        <v>6.6312050024929281</v>
      </c>
      <c r="D6" s="130">
        <v>3.0673835159887788</v>
      </c>
    </row>
    <row r="7" spans="1:4">
      <c r="A7" s="125" t="s">
        <v>57</v>
      </c>
      <c r="B7" s="129">
        <v>3391517598.5300002</v>
      </c>
      <c r="C7" s="131">
        <v>6.1015225529385733</v>
      </c>
      <c r="D7" s="130">
        <v>2.8223693422660867</v>
      </c>
    </row>
    <row r="8" spans="1:4">
      <c r="A8" s="125" t="s">
        <v>53</v>
      </c>
      <c r="B8" s="129">
        <v>2508434133.6100001</v>
      </c>
      <c r="C8" s="131">
        <v>4.5128079080044206</v>
      </c>
      <c r="D8" s="130">
        <v>2.0874807192105544</v>
      </c>
    </row>
    <row r="9" spans="1:4">
      <c r="A9" s="125" t="s">
        <v>55</v>
      </c>
      <c r="B9" s="129">
        <v>1320539529.6500001</v>
      </c>
      <c r="C9" s="131">
        <v>2.3757216314309209</v>
      </c>
      <c r="D9" s="130">
        <v>1.0989329040633815</v>
      </c>
    </row>
    <row r="10" spans="1:4">
      <c r="A10" s="125" t="s">
        <v>54</v>
      </c>
      <c r="B10" s="129">
        <v>1431106198.3800001</v>
      </c>
      <c r="C10" s="131">
        <v>2.5746370146657855</v>
      </c>
      <c r="D10" s="130">
        <v>1.1909448034665573</v>
      </c>
    </row>
    <row r="11" spans="1:4">
      <c r="A11" s="125" t="s">
        <v>56</v>
      </c>
      <c r="B11" s="129">
        <v>1291988533.29</v>
      </c>
      <c r="C11" s="131">
        <v>2.3243568535288648</v>
      </c>
      <c r="D11" s="130">
        <v>1.0751731993068612</v>
      </c>
    </row>
    <row r="12" spans="1:4">
      <c r="A12" s="132" t="s">
        <v>60</v>
      </c>
      <c r="B12" s="129">
        <v>601244170.38</v>
      </c>
      <c r="C12" s="131">
        <v>1.0816705969582665</v>
      </c>
      <c r="D12" s="130">
        <v>0.50034625043143766</v>
      </c>
    </row>
    <row r="13" spans="1:4">
      <c r="A13" s="125" t="s">
        <v>59</v>
      </c>
      <c r="B13" s="129">
        <v>452391102.36000001</v>
      </c>
      <c r="C13" s="131">
        <v>0.81387592238786544</v>
      </c>
      <c r="D13" s="130">
        <v>0.37647299208125545</v>
      </c>
    </row>
    <row r="14" spans="1:4">
      <c r="A14" s="125" t="s">
        <v>61</v>
      </c>
      <c r="B14" s="133">
        <v>315940833.45999998</v>
      </c>
      <c r="C14" s="135">
        <v>0.56839455044725096</v>
      </c>
      <c r="D14" s="134">
        <v>0.26292115444542985</v>
      </c>
    </row>
    <row r="15" spans="1:4" ht="15.75" thickBot="1">
      <c r="A15" s="122" t="s">
        <v>62</v>
      </c>
      <c r="B15" s="136">
        <v>55584775260.669998</v>
      </c>
      <c r="C15" s="137">
        <v>1</v>
      </c>
      <c r="D15" s="138">
        <v>0.19944899944652814</v>
      </c>
    </row>
    <row r="16" spans="1:4" ht="15.75" thickTop="1">
      <c r="A16" s="122" t="s">
        <v>63</v>
      </c>
      <c r="B16" s="139"/>
      <c r="C16" s="139"/>
      <c r="D16" s="139"/>
    </row>
    <row r="17" spans="1:4">
      <c r="A17" s="122" t="s">
        <v>64</v>
      </c>
      <c r="B17" s="126">
        <v>55584775260.669998</v>
      </c>
      <c r="C17" s="128">
        <v>0.46256804228426512</v>
      </c>
      <c r="D17" s="128">
        <v>0.46256804228426512</v>
      </c>
    </row>
    <row r="18" spans="1:4">
      <c r="A18" s="125" t="s">
        <v>1</v>
      </c>
      <c r="B18" s="129">
        <v>39618568310.57</v>
      </c>
      <c r="C18" s="130">
        <v>32.969969736466453</v>
      </c>
      <c r="D18" s="130">
        <v>32.969969736466453</v>
      </c>
    </row>
    <row r="19" spans="1:4">
      <c r="A19" s="125" t="s">
        <v>2</v>
      </c>
      <c r="B19" s="129">
        <v>6477380161.6199999</v>
      </c>
      <c r="C19" s="130">
        <v>5.3903772146966578</v>
      </c>
      <c r="D19" s="130">
        <v>5.3903772146966578</v>
      </c>
    </row>
    <row r="20" spans="1:4">
      <c r="A20" s="125" t="s">
        <v>2389</v>
      </c>
      <c r="B20" s="129">
        <v>7598885949.79</v>
      </c>
      <c r="C20" s="130">
        <v>6.3236772674744826</v>
      </c>
      <c r="D20" s="130">
        <v>6.3236772674744826</v>
      </c>
    </row>
    <row r="21" spans="1:4">
      <c r="A21" s="125" t="s">
        <v>4</v>
      </c>
      <c r="B21" s="129">
        <v>2228779117.5599999</v>
      </c>
      <c r="C21" s="130">
        <v>1.8547560699112096</v>
      </c>
      <c r="D21" s="130">
        <v>1.8547560699112096</v>
      </c>
    </row>
    <row r="22" spans="1:4">
      <c r="A22" s="125" t="s">
        <v>7</v>
      </c>
      <c r="B22" s="129">
        <v>2061066964.1700001</v>
      </c>
      <c r="C22" s="130">
        <v>1.7151885676642724</v>
      </c>
      <c r="D22" s="130">
        <v>1.7151885676642724</v>
      </c>
    </row>
    <row r="23" spans="1:4">
      <c r="A23" s="125" t="s">
        <v>3</v>
      </c>
      <c r="B23" s="129">
        <v>1849033498.3699999</v>
      </c>
      <c r="C23" s="130">
        <v>1.5387375435953634</v>
      </c>
      <c r="D23" s="130">
        <v>1.5387375435953634</v>
      </c>
    </row>
    <row r="24" spans="1:4">
      <c r="A24" s="125" t="s">
        <v>6</v>
      </c>
      <c r="B24" s="129">
        <v>544138354.98000002</v>
      </c>
      <c r="C24" s="130">
        <v>0.45282365974226518</v>
      </c>
      <c r="D24" s="130">
        <v>0.45282365974226518</v>
      </c>
    </row>
    <row r="25" spans="1:4">
      <c r="A25" s="125" t="s">
        <v>556</v>
      </c>
      <c r="B25" s="129">
        <v>636257302.38</v>
      </c>
      <c r="C25" s="130">
        <v>0.52948364614371335</v>
      </c>
      <c r="D25" s="130">
        <v>0.52948364614371335</v>
      </c>
    </row>
    <row r="26" spans="1:4">
      <c r="A26" s="125" t="s">
        <v>5</v>
      </c>
      <c r="B26" s="129">
        <v>285145913.24000001</v>
      </c>
      <c r="C26" s="130">
        <v>0.23729409039477306</v>
      </c>
      <c r="D26" s="130">
        <v>0.23729409039477306</v>
      </c>
    </row>
    <row r="27" spans="1:4">
      <c r="A27" s="125" t="s">
        <v>8</v>
      </c>
      <c r="B27" s="133">
        <v>3281588447.6100001</v>
      </c>
      <c r="C27" s="134">
        <v>2.7308879754843174</v>
      </c>
      <c r="D27" s="134">
        <v>2.7308879754843174</v>
      </c>
    </row>
    <row r="28" spans="1:4" ht="15.75" thickBot="1">
      <c r="A28" s="140" t="s">
        <v>28</v>
      </c>
      <c r="B28" s="141">
        <v>120165619280.95998</v>
      </c>
      <c r="C28" s="138">
        <v>1</v>
      </c>
      <c r="D28" s="138">
        <v>0.54205763813857766</v>
      </c>
    </row>
    <row r="29" spans="1:4" ht="15.75" thickTop="1">
      <c r="A29" s="142" t="s">
        <v>31</v>
      </c>
      <c r="B29" s="466" t="s">
        <v>31</v>
      </c>
      <c r="C29" s="466"/>
      <c r="D29" s="466"/>
    </row>
    <row r="30" spans="1:4">
      <c r="B30" s="473" t="s">
        <v>115</v>
      </c>
      <c r="C30" s="473"/>
      <c r="D30" s="473"/>
    </row>
    <row r="31" spans="1:4" hidden="1"/>
  </sheetData>
  <customSheetViews>
    <customSheetView guid="{85C796D9-9862-45FD-9C76-C539D15E6DB8}" showPageBreaks="1" printArea="1" hiddenRows="1" hiddenColumns="1">
      <selection activeCell="B3" sqref="B3"/>
      <pageMargins left="0.75" right="0.75" top="1" bottom="1" header="0.5" footer="0.5"/>
      <pageSetup scale="79" orientation="portrait" r:id="rId1"/>
      <headerFooter alignWithMargins="0"/>
    </customSheetView>
    <customSheetView guid="{BE2CF08A-2A64-484B-8025-AFF180C9E95D}" hiddenRows="1" hiddenColumns="1">
      <selection sqref="A1:F1"/>
      <pageMargins left="0.75" right="0.75" top="1" bottom="1" header="0.5" footer="0.5"/>
      <pageSetup scale="65" orientation="portrait" r:id="rId2"/>
      <headerFooter alignWithMargins="0"/>
    </customSheetView>
  </customSheetViews>
  <mergeCells count="3">
    <mergeCell ref="A1:D1"/>
    <mergeCell ref="B29:D29"/>
    <mergeCell ref="B30:D30"/>
  </mergeCells>
  <pageMargins left="0.75" right="0.75" top="1" bottom="1" header="0.5" footer="0.5"/>
  <pageSetup scale="65" orientation="portrait" r:id="rId3"/>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00B0F0"/>
  </sheetPr>
  <dimension ref="A1:G44"/>
  <sheetViews>
    <sheetView zoomScaleNormal="100" workbookViewId="0">
      <selection sqref="A1:F1"/>
    </sheetView>
  </sheetViews>
  <sheetFormatPr defaultColWidth="0" defaultRowHeight="15" zeroHeight="1"/>
  <cols>
    <col min="1" max="1" width="74.28515625" style="17" customWidth="1"/>
    <col min="2" max="6" width="19.42578125" style="17" bestFit="1" customWidth="1"/>
    <col min="7" max="16384" width="9.140625" style="17" hidden="1"/>
  </cols>
  <sheetData>
    <row r="1" spans="1:6" ht="68.25" customHeight="1">
      <c r="A1" s="474" t="s">
        <v>2597</v>
      </c>
      <c r="B1" s="474"/>
      <c r="C1" s="474"/>
      <c r="D1" s="474"/>
      <c r="E1" s="474"/>
      <c r="F1" s="474"/>
    </row>
    <row r="2" spans="1:6" ht="21.75" customHeight="1">
      <c r="A2" s="148" t="s">
        <v>102</v>
      </c>
      <c r="B2" s="35">
        <v>2014</v>
      </c>
      <c r="C2" s="35">
        <v>2015</v>
      </c>
      <c r="D2" s="35">
        <v>2016</v>
      </c>
      <c r="E2" s="35">
        <v>2017</v>
      </c>
      <c r="F2" s="35">
        <v>2018</v>
      </c>
    </row>
    <row r="3" spans="1:6">
      <c r="A3" s="36" t="s">
        <v>18</v>
      </c>
      <c r="B3" s="43"/>
      <c r="C3" s="43"/>
      <c r="D3" s="43"/>
      <c r="E3" s="43"/>
      <c r="F3" s="43"/>
    </row>
    <row r="4" spans="1:6">
      <c r="A4" s="36" t="s">
        <v>71</v>
      </c>
      <c r="B4" s="82">
        <v>21987461420.860001</v>
      </c>
      <c r="C4" s="82">
        <v>24583064914.52</v>
      </c>
      <c r="D4" s="82">
        <v>26338332213.75</v>
      </c>
      <c r="E4" s="82">
        <v>25413328977.240002</v>
      </c>
      <c r="F4" s="82">
        <v>26036498428.139999</v>
      </c>
    </row>
    <row r="5" spans="1:6">
      <c r="A5" s="36" t="s">
        <v>72</v>
      </c>
      <c r="B5" s="143">
        <v>1854195210.8499999</v>
      </c>
      <c r="C5" s="143">
        <v>1818125377.6199999</v>
      </c>
      <c r="D5" s="143">
        <v>1979639953.0599999</v>
      </c>
      <c r="E5" s="143">
        <v>1607798782.9300001</v>
      </c>
      <c r="F5" s="143">
        <v>1607218601.2</v>
      </c>
    </row>
    <row r="6" spans="1:6">
      <c r="A6" s="36" t="s">
        <v>73</v>
      </c>
      <c r="B6" s="144">
        <v>23841656631.709999</v>
      </c>
      <c r="C6" s="144">
        <v>26401190292.139999</v>
      </c>
      <c r="D6" s="144">
        <v>28317972166.810001</v>
      </c>
      <c r="E6" s="144">
        <v>27021127760.170002</v>
      </c>
      <c r="F6" s="144">
        <v>27643717029.34</v>
      </c>
    </row>
    <row r="7" spans="1:6">
      <c r="A7" s="36" t="s">
        <v>16</v>
      </c>
      <c r="B7" s="43"/>
      <c r="C7" s="43"/>
      <c r="D7" s="43"/>
      <c r="E7" s="43"/>
      <c r="F7" s="43"/>
    </row>
    <row r="8" spans="1:6">
      <c r="A8" s="36" t="s">
        <v>71</v>
      </c>
      <c r="B8" s="38">
        <v>7353700.1600000001</v>
      </c>
      <c r="C8" s="38">
        <v>204241.95</v>
      </c>
      <c r="D8" s="38">
        <v>7767.96</v>
      </c>
      <c r="E8" s="38">
        <v>0</v>
      </c>
      <c r="F8" s="38">
        <v>-488.82</v>
      </c>
    </row>
    <row r="9" spans="1:6">
      <c r="A9" s="36" t="s">
        <v>72</v>
      </c>
      <c r="B9" s="143">
        <v>4953503958.9899998</v>
      </c>
      <c r="C9" s="143">
        <v>4992174069.3699999</v>
      </c>
      <c r="D9" s="143">
        <v>5056180175.0299997</v>
      </c>
      <c r="E9" s="143">
        <v>5083527087</v>
      </c>
      <c r="F9" s="143">
        <v>5176196955.2799997</v>
      </c>
    </row>
    <row r="10" spans="1:6">
      <c r="A10" s="36" t="s">
        <v>74</v>
      </c>
      <c r="B10" s="144">
        <v>4960857659.1499996</v>
      </c>
      <c r="C10" s="144">
        <v>4992378311.3199997</v>
      </c>
      <c r="D10" s="144">
        <v>5056187942.9899998</v>
      </c>
      <c r="E10" s="144">
        <v>5083527087</v>
      </c>
      <c r="F10" s="144">
        <v>5176196466.46</v>
      </c>
    </row>
    <row r="11" spans="1:6">
      <c r="A11" s="36" t="s">
        <v>20</v>
      </c>
      <c r="B11" s="43"/>
      <c r="C11" s="43"/>
      <c r="D11" s="43"/>
      <c r="E11" s="43"/>
      <c r="F11" s="43"/>
    </row>
    <row r="12" spans="1:6">
      <c r="A12" s="36" t="s">
        <v>71</v>
      </c>
      <c r="B12" s="38">
        <v>3383985417.0599999</v>
      </c>
      <c r="C12" s="38">
        <v>3114193445.5100002</v>
      </c>
      <c r="D12" s="38">
        <v>3961598505.6399999</v>
      </c>
      <c r="E12" s="38">
        <v>4250698636.52</v>
      </c>
      <c r="F12" s="38">
        <v>3875226212.4899998</v>
      </c>
    </row>
    <row r="13" spans="1:6">
      <c r="A13" s="36" t="s">
        <v>72</v>
      </c>
      <c r="B13" s="143">
        <v>0</v>
      </c>
      <c r="C13" s="143">
        <v>0</v>
      </c>
      <c r="D13" s="143">
        <v>0</v>
      </c>
      <c r="E13" s="143">
        <v>0</v>
      </c>
      <c r="F13" s="143">
        <v>0</v>
      </c>
    </row>
    <row r="14" spans="1:6">
      <c r="A14" s="36" t="s">
        <v>75</v>
      </c>
      <c r="B14" s="144">
        <v>3383985417.0599999</v>
      </c>
      <c r="C14" s="144">
        <v>3114193445.5100002</v>
      </c>
      <c r="D14" s="144">
        <v>3961598505.6399999</v>
      </c>
      <c r="E14" s="144">
        <v>4250698636.52</v>
      </c>
      <c r="F14" s="144">
        <v>3875226212.4899998</v>
      </c>
    </row>
    <row r="15" spans="1:6">
      <c r="A15" s="36" t="s">
        <v>21</v>
      </c>
      <c r="B15" s="43"/>
      <c r="C15" s="43"/>
      <c r="D15" s="43"/>
      <c r="E15" s="43"/>
      <c r="F15" s="43"/>
    </row>
    <row r="16" spans="1:6">
      <c r="A16" s="36" t="s">
        <v>71</v>
      </c>
      <c r="B16" s="38">
        <v>231102856.81999999</v>
      </c>
      <c r="C16" s="38">
        <v>126305029.48</v>
      </c>
      <c r="D16" s="38">
        <v>147553395.63999999</v>
      </c>
      <c r="E16" s="38">
        <v>126855008.53</v>
      </c>
      <c r="F16" s="38">
        <v>146249871.05000001</v>
      </c>
    </row>
    <row r="17" spans="1:6">
      <c r="A17" s="36" t="s">
        <v>72</v>
      </c>
      <c r="B17" s="143">
        <v>874493052.24000001</v>
      </c>
      <c r="C17" s="143">
        <v>1192051049.6099999</v>
      </c>
      <c r="D17" s="143">
        <v>1061173334.38</v>
      </c>
      <c r="E17" s="143">
        <v>887617934.30999994</v>
      </c>
      <c r="F17" s="143">
        <v>966865315.34000003</v>
      </c>
    </row>
    <row r="18" spans="1:6">
      <c r="A18" s="36" t="s">
        <v>76</v>
      </c>
      <c r="B18" s="144">
        <v>1105595909.0599999</v>
      </c>
      <c r="C18" s="144">
        <v>1318356079.0899999</v>
      </c>
      <c r="D18" s="144">
        <v>1208726730.02</v>
      </c>
      <c r="E18" s="144">
        <v>1014472942.8399999</v>
      </c>
      <c r="F18" s="144">
        <v>1113115186.3900001</v>
      </c>
    </row>
    <row r="19" spans="1:6">
      <c r="A19" s="36" t="s">
        <v>15</v>
      </c>
      <c r="B19" s="43"/>
      <c r="C19" s="43"/>
      <c r="D19" s="43"/>
      <c r="E19" s="43"/>
      <c r="F19" s="43"/>
    </row>
    <row r="20" spans="1:6">
      <c r="A20" s="36" t="s">
        <v>71</v>
      </c>
      <c r="B20" s="38">
        <v>232821443.16999999</v>
      </c>
      <c r="C20" s="38">
        <v>208094595.80000001</v>
      </c>
      <c r="D20" s="38">
        <v>221100619.22</v>
      </c>
      <c r="E20" s="38">
        <v>274042670.88999999</v>
      </c>
      <c r="F20" s="38">
        <v>333008609.88999999</v>
      </c>
    </row>
    <row r="21" spans="1:6">
      <c r="A21" s="36" t="s">
        <v>72</v>
      </c>
      <c r="B21" s="145">
        <v>344113427.12</v>
      </c>
      <c r="C21" s="145">
        <v>290203027.92000002</v>
      </c>
      <c r="D21" s="145">
        <v>323348310.04999995</v>
      </c>
      <c r="E21" s="145">
        <v>407097027.45000005</v>
      </c>
      <c r="F21" s="145">
        <v>458690782.82000005</v>
      </c>
    </row>
    <row r="22" spans="1:6">
      <c r="A22" s="36" t="s">
        <v>77</v>
      </c>
      <c r="B22" s="146">
        <v>576934870.28999996</v>
      </c>
      <c r="C22" s="146">
        <v>498297623.72000003</v>
      </c>
      <c r="D22" s="146">
        <v>544448929.26999998</v>
      </c>
      <c r="E22" s="146">
        <v>681139698.34000003</v>
      </c>
      <c r="F22" s="146">
        <v>791699392.71000004</v>
      </c>
    </row>
    <row r="23" spans="1:6">
      <c r="A23" s="36" t="s">
        <v>19</v>
      </c>
      <c r="B23" s="43"/>
      <c r="C23" s="43"/>
      <c r="D23" s="43"/>
      <c r="E23" s="43"/>
      <c r="F23" s="43"/>
    </row>
    <row r="24" spans="1:6">
      <c r="A24" s="36" t="s">
        <v>71</v>
      </c>
      <c r="B24" s="38">
        <v>66760401.450000003</v>
      </c>
      <c r="C24" s="38">
        <v>56050172.479999997</v>
      </c>
      <c r="D24" s="38">
        <v>60493756.920000002</v>
      </c>
      <c r="E24" s="38">
        <v>15895541.550000001</v>
      </c>
      <c r="F24" s="38">
        <v>12797541.35</v>
      </c>
    </row>
    <row r="25" spans="1:6">
      <c r="A25" s="36" t="s">
        <v>72</v>
      </c>
      <c r="B25" s="143">
        <v>326777410.06</v>
      </c>
      <c r="C25" s="143">
        <v>316097217.75</v>
      </c>
      <c r="D25" s="143">
        <v>320906534.75</v>
      </c>
      <c r="E25" s="143">
        <v>295521937.05000001</v>
      </c>
      <c r="F25" s="143">
        <v>1001800999.15</v>
      </c>
    </row>
    <row r="26" spans="1:6">
      <c r="A26" s="36" t="s">
        <v>78</v>
      </c>
      <c r="B26" s="144">
        <v>393537811.50999999</v>
      </c>
      <c r="C26" s="144">
        <v>372147390.23000002</v>
      </c>
      <c r="D26" s="144">
        <v>381400291.67000002</v>
      </c>
      <c r="E26" s="144">
        <v>311417478.60000002</v>
      </c>
      <c r="F26" s="144">
        <v>1014598540.5</v>
      </c>
    </row>
    <row r="27" spans="1:6">
      <c r="A27" s="36" t="s">
        <v>22</v>
      </c>
      <c r="B27" s="43"/>
      <c r="C27" s="43"/>
      <c r="D27" s="43"/>
      <c r="E27" s="43"/>
      <c r="F27" s="43"/>
    </row>
    <row r="28" spans="1:6">
      <c r="A28" s="36" t="s">
        <v>71</v>
      </c>
      <c r="B28" s="38">
        <v>2542773.0299999998</v>
      </c>
      <c r="C28" s="38">
        <v>2700624.95</v>
      </c>
      <c r="D28" s="38">
        <v>2732356.39</v>
      </c>
      <c r="E28" s="38">
        <v>2730703.65</v>
      </c>
      <c r="F28" s="38">
        <v>2739042.43</v>
      </c>
    </row>
    <row r="29" spans="1:6">
      <c r="A29" s="36" t="s">
        <v>72</v>
      </c>
      <c r="B29" s="143">
        <v>931811.8</v>
      </c>
      <c r="C29" s="143">
        <v>1726605.58</v>
      </c>
      <c r="D29" s="143">
        <v>768257.9</v>
      </c>
      <c r="E29" s="143">
        <v>515726.19</v>
      </c>
      <c r="F29" s="143">
        <v>1276440.25</v>
      </c>
    </row>
    <row r="30" spans="1:6">
      <c r="A30" s="36" t="s">
        <v>79</v>
      </c>
      <c r="B30" s="144">
        <v>3474584.83</v>
      </c>
      <c r="C30" s="144">
        <v>4427230.53</v>
      </c>
      <c r="D30" s="144">
        <v>3500614.29</v>
      </c>
      <c r="E30" s="144">
        <v>3246429.84</v>
      </c>
      <c r="F30" s="144">
        <v>4015482.68</v>
      </c>
    </row>
    <row r="31" spans="1:6" ht="31.5" customHeight="1">
      <c r="A31" s="36" t="s">
        <v>100</v>
      </c>
      <c r="B31" s="38">
        <v>25912028012.549999</v>
      </c>
      <c r="C31" s="38">
        <v>28090613024.690002</v>
      </c>
      <c r="D31" s="38">
        <v>30731818615.519997</v>
      </c>
      <c r="E31" s="38">
        <v>30083551538.380001</v>
      </c>
      <c r="F31" s="38">
        <v>30406519216.529995</v>
      </c>
    </row>
    <row r="32" spans="1:6" ht="32.25" customHeight="1">
      <c r="A32" s="36" t="s">
        <v>101</v>
      </c>
      <c r="B32" s="38">
        <v>8354014871.0600004</v>
      </c>
      <c r="C32" s="38">
        <v>8610377347.8500004</v>
      </c>
      <c r="D32" s="38">
        <v>8742016565.1700001</v>
      </c>
      <c r="E32" s="38">
        <v>8282078494.9299994</v>
      </c>
      <c r="F32" s="38">
        <v>9212049094.039999</v>
      </c>
    </row>
    <row r="33" spans="1:7" ht="31.5" customHeight="1" thickBot="1">
      <c r="A33" s="42" t="s">
        <v>80</v>
      </c>
      <c r="B33" s="77">
        <v>34266042883.610001</v>
      </c>
      <c r="C33" s="77">
        <v>36700990372.540001</v>
      </c>
      <c r="D33" s="77">
        <v>39473835180.689995</v>
      </c>
      <c r="E33" s="77">
        <v>38365630033.309998</v>
      </c>
      <c r="F33" s="77">
        <v>39618568310.569992</v>
      </c>
    </row>
    <row r="34" spans="1:7" ht="30.75" customHeight="1" thickTop="1">
      <c r="A34" s="475" t="s">
        <v>31</v>
      </c>
      <c r="B34" s="475"/>
      <c r="C34" s="475"/>
      <c r="D34" s="475"/>
      <c r="E34" s="475"/>
      <c r="F34" s="475"/>
      <c r="G34" s="475"/>
    </row>
    <row r="35" spans="1:7">
      <c r="A35" s="476" t="s">
        <v>115</v>
      </c>
      <c r="B35" s="476"/>
      <c r="C35" s="476"/>
      <c r="D35" s="476"/>
      <c r="E35" s="476"/>
      <c r="F35" s="476"/>
    </row>
    <row r="36" spans="1:7" hidden="1"/>
    <row r="37" spans="1:7" hidden="1"/>
    <row r="38" spans="1:7" hidden="1"/>
    <row r="39" spans="1:7" hidden="1"/>
    <row r="40" spans="1:7" hidden="1"/>
    <row r="41" spans="1:7" ht="15" hidden="1" customHeight="1"/>
    <row r="42" spans="1:7" ht="15" hidden="1" customHeight="1"/>
    <row r="43" spans="1:7" ht="15" hidden="1" customHeight="1"/>
    <row r="44" spans="1:7" ht="15" hidden="1" customHeight="1"/>
  </sheetData>
  <customSheetViews>
    <customSheetView guid="{85C796D9-9862-45FD-9C76-C539D15E6DB8}" hiddenRows="1" hiddenColumns="1">
      <selection sqref="A1:F1"/>
      <pageMargins left="0.7" right="0.7" top="0.75" bottom="0.75" header="0.3" footer="0.3"/>
    </customSheetView>
    <customSheetView guid="{BE2CF08A-2A64-484B-8025-AFF180C9E95D}" hiddenRows="1" hiddenColumns="1">
      <selection sqref="A1:F1"/>
      <pageMargins left="0.7" right="0.7" top="0.75" bottom="0.75" header="0.3" footer="0.3"/>
    </customSheetView>
  </customSheetViews>
  <mergeCells count="3">
    <mergeCell ref="A1:F1"/>
    <mergeCell ref="A34:G34"/>
    <mergeCell ref="A35:F3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30</vt:i4>
      </vt:variant>
      <vt:variant>
        <vt:lpstr>Named Ranges</vt:lpstr>
      </vt:variant>
      <vt:variant>
        <vt:i4>29</vt:i4>
      </vt:variant>
    </vt:vector>
  </HeadingPairs>
  <TitlesOfParts>
    <vt:vector size="59" baseType="lpstr">
      <vt:lpstr>Table of Contents</vt:lpstr>
      <vt:lpstr>Table 1 Rev</vt:lpstr>
      <vt:lpstr>Table 1 Exp</vt:lpstr>
      <vt:lpstr>Table 2</vt:lpstr>
      <vt:lpstr>Chart 1</vt:lpstr>
      <vt:lpstr>Table 3</vt:lpstr>
      <vt:lpstr>Table 4</vt:lpstr>
      <vt:lpstr>Chart 2</vt:lpstr>
      <vt:lpstr>Table 5</vt:lpstr>
      <vt:lpstr>Table 6</vt:lpstr>
      <vt:lpstr>Table 7</vt:lpstr>
      <vt:lpstr>Chart 3</vt:lpstr>
      <vt:lpstr>Table 8</vt:lpstr>
      <vt:lpstr>Chart 4</vt:lpstr>
      <vt:lpstr>Table 9</vt:lpstr>
      <vt:lpstr>Table 10</vt:lpstr>
      <vt:lpstr>Table 11</vt:lpstr>
      <vt:lpstr>Table 12</vt:lpstr>
      <vt:lpstr>Table 13</vt:lpstr>
      <vt:lpstr>Table 14</vt:lpstr>
      <vt:lpstr>Table 15</vt:lpstr>
      <vt:lpstr>Table 16a</vt:lpstr>
      <vt:lpstr>Table 16b</vt:lpstr>
      <vt:lpstr>Table 17</vt:lpstr>
      <vt:lpstr>Table 18</vt:lpstr>
      <vt:lpstr>Table 19</vt:lpstr>
      <vt:lpstr>Note 2 Cash Reconciliation</vt:lpstr>
      <vt:lpstr>Note 2 Treasury Fund Cash</vt:lpstr>
      <vt:lpstr>Note 4 Major Texas Taxes</vt:lpstr>
      <vt:lpstr>Note 6 ESF Cash History Table</vt:lpstr>
      <vt:lpstr>Title01</vt:lpstr>
      <vt:lpstr>Title02</vt:lpstr>
      <vt:lpstr>Title03</vt:lpstr>
      <vt:lpstr>Title10</vt:lpstr>
      <vt:lpstr>Title12</vt:lpstr>
      <vt:lpstr>Title13</vt:lpstr>
      <vt:lpstr>Title14</vt:lpstr>
      <vt:lpstr>Title15</vt:lpstr>
      <vt:lpstr>Title16</vt:lpstr>
      <vt:lpstr>Title17</vt:lpstr>
      <vt:lpstr>Title18</vt:lpstr>
      <vt:lpstr>Title19</vt:lpstr>
      <vt:lpstr>Title20</vt:lpstr>
      <vt:lpstr>Title21</vt:lpstr>
      <vt:lpstr>Title26</vt:lpstr>
      <vt:lpstr>Title27</vt:lpstr>
      <vt:lpstr>Title28</vt:lpstr>
      <vt:lpstr>Title29</vt:lpstr>
      <vt:lpstr>Title5</vt:lpstr>
      <vt:lpstr>Title6</vt:lpstr>
      <vt:lpstr>Title7</vt:lpstr>
      <vt:lpstr>TitleRegion1.A16.F28.12</vt:lpstr>
      <vt:lpstr>TitleRegion1.A2.F14.12</vt:lpstr>
      <vt:lpstr>TitleRegion1.A2.G18.9</vt:lpstr>
      <vt:lpstr>TitleRegion1.A2.G27.10</vt:lpstr>
      <vt:lpstr>TitleRegion1.A2.G29.5</vt:lpstr>
      <vt:lpstr>TitleRegion1.A31.E56.10</vt:lpstr>
      <vt:lpstr>TitleRegion2.A21.E37.9</vt:lpstr>
      <vt:lpstr>TitleRegion2.A33.E60.5</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Meagan Bunker</dc:creator>
  <cp:lastModifiedBy>MLB</cp:lastModifiedBy>
  <cp:lastPrinted>2017-09-18T14:47:58Z</cp:lastPrinted>
  <dcterms:created xsi:type="dcterms:W3CDTF">2016-09-02T18:55:43Z</dcterms:created>
  <dcterms:modified xsi:type="dcterms:W3CDTF">2018-10-25T12:20:13Z</dcterms:modified>
</cp:coreProperties>
</file>